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PRORAČUN 2025\FINANCIJSKI IZVJEŠTAJI 2025\Financijski izvještaji 1-12-2025 predani konsolidirano\"/>
    </mc:Choice>
  </mc:AlternateContent>
  <bookViews>
    <workbookView xWindow="0" yWindow="0" windowWidth="28800" windowHeight="1183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E340" i="9"/>
  <c r="B340" i="9" s="1"/>
  <c r="F339" i="9"/>
  <c r="F338" i="9"/>
  <c r="F337" i="9"/>
  <c r="F336" i="9"/>
  <c r="H335" i="9"/>
  <c r="G335" i="9"/>
  <c r="F335" i="9"/>
  <c r="F334" i="9"/>
  <c r="H333" i="9"/>
  <c r="G333" i="9"/>
  <c r="F333" i="9"/>
  <c r="H332" i="9"/>
  <c r="G332" i="9"/>
  <c r="E332" i="9" s="1"/>
  <c r="B332" i="9" s="1"/>
  <c r="F332" i="9"/>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G319" i="9"/>
  <c r="F319" i="9"/>
  <c r="H318" i="9"/>
  <c r="G318" i="9"/>
  <c r="E318" i="9" s="1"/>
  <c r="B318" i="9" s="1"/>
  <c r="F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E304" i="9" s="1"/>
  <c r="B304" i="9" s="1"/>
  <c r="F304" i="9"/>
  <c r="H303" i="9"/>
  <c r="G303" i="9"/>
  <c r="F303" i="9"/>
  <c r="F302" i="9"/>
  <c r="F301" i="9"/>
  <c r="F300" i="9"/>
  <c r="F298" i="9" s="1"/>
  <c r="F299" i="9"/>
  <c r="F297" i="9"/>
  <c r="L296" i="9"/>
  <c r="F296" i="9" s="1"/>
  <c r="H296" i="9"/>
  <c r="F295" i="9"/>
  <c r="I294" i="9"/>
  <c r="H294" i="9"/>
  <c r="E294" i="9" s="1"/>
  <c r="B294" i="9" s="1"/>
  <c r="F294" i="9"/>
  <c r="E293" i="9"/>
  <c r="M292" i="9"/>
  <c r="F292" i="9" s="1"/>
  <c r="B292" i="9" s="1"/>
  <c r="L292" i="9"/>
  <c r="E292" i="9"/>
  <c r="M291" i="9"/>
  <c r="L291" i="9"/>
  <c r="F291" i="9" s="1"/>
  <c r="E291" i="9"/>
  <c r="M290" i="9"/>
  <c r="F290" i="9" s="1"/>
  <c r="B290" i="9" s="1"/>
  <c r="L290" i="9"/>
  <c r="E290" i="9"/>
  <c r="M289" i="9"/>
  <c r="L289" i="9"/>
  <c r="F289" i="9" s="1"/>
  <c r="E289" i="9"/>
  <c r="M288" i="9"/>
  <c r="F288" i="9" s="1"/>
  <c r="B288" i="9" s="1"/>
  <c r="L288" i="9"/>
  <c r="E288" i="9"/>
  <c r="M287" i="9"/>
  <c r="L287" i="9"/>
  <c r="F287" i="9" s="1"/>
  <c r="E287" i="9"/>
  <c r="M286" i="9"/>
  <c r="F286" i="9" s="1"/>
  <c r="B286" i="9" s="1"/>
  <c r="L286" i="9"/>
  <c r="E286" i="9"/>
  <c r="M285" i="9"/>
  <c r="L285" i="9"/>
  <c r="F285" i="9" s="1"/>
  <c r="E285" i="9"/>
  <c r="M284" i="9"/>
  <c r="F284" i="9" s="1"/>
  <c r="B284" i="9" s="1"/>
  <c r="L284" i="9"/>
  <c r="E284" i="9"/>
  <c r="M283" i="9"/>
  <c r="L283" i="9"/>
  <c r="F283" i="9" s="1"/>
  <c r="E283" i="9"/>
  <c r="M282" i="9"/>
  <c r="F282" i="9" s="1"/>
  <c r="B282" i="9" s="1"/>
  <c r="L282" i="9"/>
  <c r="E282" i="9"/>
  <c r="M281" i="9"/>
  <c r="L281" i="9"/>
  <c r="F281" i="9" s="1"/>
  <c r="E281" i="9"/>
  <c r="M280" i="9"/>
  <c r="F280" i="9" s="1"/>
  <c r="B280" i="9" s="1"/>
  <c r="L280" i="9"/>
  <c r="E280" i="9"/>
  <c r="M279" i="9"/>
  <c r="L279" i="9"/>
  <c r="F279" i="9" s="1"/>
  <c r="E279" i="9"/>
  <c r="M278" i="9"/>
  <c r="L278" i="9"/>
  <c r="F278" i="9"/>
  <c r="B278" i="9" s="1"/>
  <c r="E278" i="9"/>
  <c r="M277" i="9"/>
  <c r="L277" i="9"/>
  <c r="F277" i="9" s="1"/>
  <c r="E277" i="9"/>
  <c r="M276" i="9"/>
  <c r="L276" i="9"/>
  <c r="F276" i="9"/>
  <c r="B276" i="9" s="1"/>
  <c r="E276" i="9"/>
  <c r="M275" i="9"/>
  <c r="L275" i="9"/>
  <c r="F275" i="9" s="1"/>
  <c r="E275" i="9"/>
  <c r="M274" i="9"/>
  <c r="L274" i="9"/>
  <c r="F274" i="9"/>
  <c r="B274" i="9" s="1"/>
  <c r="E274" i="9"/>
  <c r="M273" i="9"/>
  <c r="L273" i="9"/>
  <c r="F273" i="9" s="1"/>
  <c r="E273" i="9"/>
  <c r="M272" i="9"/>
  <c r="L272" i="9"/>
  <c r="F272" i="9"/>
  <c r="B272" i="9" s="1"/>
  <c r="E272" i="9"/>
  <c r="M271" i="9"/>
  <c r="L271" i="9"/>
  <c r="F271" i="9" s="1"/>
  <c r="E271" i="9"/>
  <c r="M270" i="9"/>
  <c r="L270" i="9"/>
  <c r="F270" i="9"/>
  <c r="B270" i="9" s="1"/>
  <c r="E270" i="9"/>
  <c r="M269" i="9"/>
  <c r="L269" i="9"/>
  <c r="F269" i="9" s="1"/>
  <c r="E269" i="9"/>
  <c r="M268" i="9"/>
  <c r="L268" i="9"/>
  <c r="F268" i="9"/>
  <c r="B268" i="9" s="1"/>
  <c r="E268" i="9"/>
  <c r="M267" i="9"/>
  <c r="L267" i="9"/>
  <c r="F267" i="9" s="1"/>
  <c r="E267" i="9"/>
  <c r="M266" i="9"/>
  <c r="L266" i="9"/>
  <c r="F266" i="9"/>
  <c r="B266" i="9" s="1"/>
  <c r="E266" i="9"/>
  <c r="M265" i="9"/>
  <c r="L265" i="9"/>
  <c r="F265" i="9" s="1"/>
  <c r="E265" i="9"/>
  <c r="M264" i="9"/>
  <c r="L264" i="9"/>
  <c r="F264" i="9"/>
  <c r="B264" i="9" s="1"/>
  <c r="E264" i="9"/>
  <c r="M263" i="9"/>
  <c r="L263" i="9"/>
  <c r="F263" i="9" s="1"/>
  <c r="E263" i="9"/>
  <c r="M262" i="9"/>
  <c r="L262" i="9"/>
  <c r="F262" i="9"/>
  <c r="B262" i="9" s="1"/>
  <c r="E262" i="9"/>
  <c r="M261" i="9"/>
  <c r="L261" i="9"/>
  <c r="F261" i="9" s="1"/>
  <c r="E261" i="9"/>
  <c r="M260" i="9"/>
  <c r="L260" i="9"/>
  <c r="F260" i="9"/>
  <c r="B260" i="9" s="1"/>
  <c r="E260" i="9"/>
  <c r="M259" i="9"/>
  <c r="L259" i="9"/>
  <c r="F259" i="9" s="1"/>
  <c r="E259" i="9"/>
  <c r="M258" i="9"/>
  <c r="L258" i="9"/>
  <c r="F258" i="9"/>
  <c r="B258" i="9" s="1"/>
  <c r="E258" i="9"/>
  <c r="M257" i="9"/>
  <c r="L257" i="9"/>
  <c r="F257" i="9" s="1"/>
  <c r="E257" i="9"/>
  <c r="M256" i="9"/>
  <c r="L256" i="9"/>
  <c r="F256" i="9"/>
  <c r="B256" i="9" s="1"/>
  <c r="E256" i="9"/>
  <c r="M255" i="9"/>
  <c r="L255" i="9"/>
  <c r="F255" i="9" s="1"/>
  <c r="E255" i="9"/>
  <c r="M254" i="9"/>
  <c r="L254" i="9"/>
  <c r="F254" i="9"/>
  <c r="B254" i="9" s="1"/>
  <c r="E254" i="9"/>
  <c r="M253" i="9"/>
  <c r="L253" i="9"/>
  <c r="F253" i="9" s="1"/>
  <c r="E253" i="9"/>
  <c r="M252" i="9"/>
  <c r="L252" i="9"/>
  <c r="F252" i="9"/>
  <c r="B252" i="9" s="1"/>
  <c r="E252" i="9"/>
  <c r="M251" i="9"/>
  <c r="L251" i="9"/>
  <c r="F251" i="9" s="1"/>
  <c r="E251" i="9"/>
  <c r="M250" i="9"/>
  <c r="L250" i="9"/>
  <c r="F250" i="9"/>
  <c r="B250" i="9" s="1"/>
  <c r="E250" i="9"/>
  <c r="M249" i="9"/>
  <c r="L249" i="9"/>
  <c r="F249" i="9" s="1"/>
  <c r="E249" i="9"/>
  <c r="M248" i="9"/>
  <c r="L248" i="9"/>
  <c r="F248" i="9"/>
  <c r="B248" i="9" s="1"/>
  <c r="E248" i="9"/>
  <c r="M247" i="9"/>
  <c r="L247" i="9"/>
  <c r="F247" i="9" s="1"/>
  <c r="E247" i="9"/>
  <c r="M246" i="9"/>
  <c r="F246" i="9" s="1"/>
  <c r="B246" i="9" s="1"/>
  <c r="L246" i="9"/>
  <c r="E246" i="9"/>
  <c r="M245" i="9"/>
  <c r="L245" i="9"/>
  <c r="F245" i="9" s="1"/>
  <c r="E245" i="9"/>
  <c r="M244" i="9"/>
  <c r="F244" i="9" s="1"/>
  <c r="B244" i="9" s="1"/>
  <c r="L244" i="9"/>
  <c r="E244" i="9"/>
  <c r="M243" i="9"/>
  <c r="L243" i="9"/>
  <c r="F243" i="9" s="1"/>
  <c r="E243" i="9"/>
  <c r="M242" i="9"/>
  <c r="L242" i="9"/>
  <c r="F242" i="9"/>
  <c r="B242" i="9" s="1"/>
  <c r="E242" i="9"/>
  <c r="M241" i="9"/>
  <c r="L241" i="9"/>
  <c r="E241" i="9"/>
  <c r="M240" i="9"/>
  <c r="L240" i="9"/>
  <c r="F240" i="9"/>
  <c r="B240" i="9" s="1"/>
  <c r="E240" i="9"/>
  <c r="M239" i="9"/>
  <c r="L239" i="9"/>
  <c r="F239" i="9" s="1"/>
  <c r="E239" i="9"/>
  <c r="M238" i="9"/>
  <c r="F238" i="9" s="1"/>
  <c r="B238" i="9" s="1"/>
  <c r="L238" i="9"/>
  <c r="E238" i="9"/>
  <c r="M237" i="9"/>
  <c r="L237" i="9"/>
  <c r="E237" i="9"/>
  <c r="M236" i="9"/>
  <c r="L236" i="9"/>
  <c r="E236" i="9"/>
  <c r="M235" i="9"/>
  <c r="L235" i="9"/>
  <c r="F235" i="9" s="1"/>
  <c r="E235" i="9"/>
  <c r="M234" i="9"/>
  <c r="L234" i="9"/>
  <c r="F234" i="9"/>
  <c r="B234" i="9" s="1"/>
  <c r="E234" i="9"/>
  <c r="M233" i="9"/>
  <c r="L233" i="9"/>
  <c r="F233" i="9" s="1"/>
  <c r="E233" i="9"/>
  <c r="M232" i="9"/>
  <c r="L232" i="9"/>
  <c r="F232" i="9"/>
  <c r="B232" i="9" s="1"/>
  <c r="E232" i="9"/>
  <c r="M231" i="9"/>
  <c r="L231" i="9"/>
  <c r="F231" i="9" s="1"/>
  <c r="E231" i="9"/>
  <c r="M230" i="9"/>
  <c r="F230" i="9" s="1"/>
  <c r="B230" i="9" s="1"/>
  <c r="L230" i="9"/>
  <c r="E230" i="9"/>
  <c r="M229" i="9"/>
  <c r="L229" i="9"/>
  <c r="F229" i="9" s="1"/>
  <c r="E229" i="9"/>
  <c r="M228"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G200" i="9"/>
  <c r="E200" i="9" s="1"/>
  <c r="F200" i="9"/>
  <c r="B200" i="9"/>
  <c r="F199" i="9"/>
  <c r="F198" i="9"/>
  <c r="F197" i="9"/>
  <c r="G196" i="9"/>
  <c r="E196" i="9" s="1"/>
  <c r="F196" i="9"/>
  <c r="B196" i="9"/>
  <c r="F195" i="9"/>
  <c r="G194" i="9"/>
  <c r="E194" i="9" s="1"/>
  <c r="F194" i="9"/>
  <c r="B194" i="9"/>
  <c r="F193" i="9"/>
  <c r="F192" i="9"/>
  <c r="F191" i="9"/>
  <c r="F190" i="9"/>
  <c r="F189" i="9"/>
  <c r="F188" i="9"/>
  <c r="F187" i="9"/>
  <c r="G186" i="9"/>
  <c r="E186" i="9" s="1"/>
  <c r="F186" i="9"/>
  <c r="B186" i="9"/>
  <c r="F185" i="9"/>
  <c r="G184" i="9"/>
  <c r="E184" i="9" s="1"/>
  <c r="F184" i="9"/>
  <c r="B184" i="9"/>
  <c r="F183" i="9"/>
  <c r="G182" i="9"/>
  <c r="E182" i="9" s="1"/>
  <c r="F182" i="9"/>
  <c r="B182" i="9"/>
  <c r="F181" i="9"/>
  <c r="F180" i="9"/>
  <c r="F179" i="9"/>
  <c r="F178" i="9"/>
  <c r="F177" i="9"/>
  <c r="F176" i="9"/>
  <c r="F175" i="9"/>
  <c r="F174" i="9"/>
  <c r="H173" i="9"/>
  <c r="G173" i="9"/>
  <c r="E173" i="9" s="1"/>
  <c r="B173" i="9" s="1"/>
  <c r="F173" i="9"/>
  <c r="H172" i="9"/>
  <c r="G172" i="9"/>
  <c r="F172" i="9"/>
  <c r="H171" i="9"/>
  <c r="G171" i="9"/>
  <c r="E171" i="9" s="1"/>
  <c r="B171" i="9" s="1"/>
  <c r="F171" i="9"/>
  <c r="H170" i="9"/>
  <c r="G170" i="9"/>
  <c r="F170" i="9"/>
  <c r="E170" i="9"/>
  <c r="B170" i="9" s="1"/>
  <c r="H169" i="9"/>
  <c r="G169" i="9"/>
  <c r="F169" i="9"/>
  <c r="E169" i="9"/>
  <c r="H168" i="9"/>
  <c r="G168" i="9"/>
  <c r="F168" i="9"/>
  <c r="H167" i="9"/>
  <c r="E167" i="9" s="1"/>
  <c r="B167" i="9" s="1"/>
  <c r="G167" i="9"/>
  <c r="F167" i="9"/>
  <c r="H166" i="9"/>
  <c r="G166" i="9"/>
  <c r="F166" i="9"/>
  <c r="E166" i="9"/>
  <c r="B166" i="9" s="1"/>
  <c r="H165" i="9"/>
  <c r="G165" i="9"/>
  <c r="E165" i="9" s="1"/>
  <c r="F165" i="9"/>
  <c r="H164" i="9"/>
  <c r="G164" i="9"/>
  <c r="E164" i="9" s="1"/>
  <c r="F164" i="9"/>
  <c r="B164" i="9"/>
  <c r="H163" i="9"/>
  <c r="G163" i="9"/>
  <c r="F163" i="9"/>
  <c r="E163" i="9"/>
  <c r="B163" i="9" s="1"/>
  <c r="H162" i="9"/>
  <c r="E162" i="9" s="1"/>
  <c r="G162" i="9"/>
  <c r="F162" i="9"/>
  <c r="B162" i="9"/>
  <c r="H161" i="9"/>
  <c r="G161" i="9"/>
  <c r="F161" i="9"/>
  <c r="E161" i="9"/>
  <c r="B161" i="9" s="1"/>
  <c r="H160" i="9"/>
  <c r="G160" i="9"/>
  <c r="E160" i="9" s="1"/>
  <c r="F160" i="9"/>
  <c r="B160" i="9"/>
  <c r="H159" i="9"/>
  <c r="E159" i="9" s="1"/>
  <c r="B159" i="9" s="1"/>
  <c r="G159" i="9"/>
  <c r="F159" i="9"/>
  <c r="H158" i="9"/>
  <c r="E158" i="9" s="1"/>
  <c r="G158" i="9"/>
  <c r="F158" i="9"/>
  <c r="B158" i="9"/>
  <c r="H157" i="9"/>
  <c r="E157" i="9" s="1"/>
  <c r="B157" i="9" s="1"/>
  <c r="G157" i="9"/>
  <c r="F157" i="9"/>
  <c r="F156" i="9"/>
  <c r="H155" i="9"/>
  <c r="G155" i="9"/>
  <c r="E155" i="9" s="1"/>
  <c r="B155" i="9" s="1"/>
  <c r="F155" i="9"/>
  <c r="H154" i="9"/>
  <c r="E154" i="9" s="1"/>
  <c r="B154" i="9" s="1"/>
  <c r="G154" i="9"/>
  <c r="F154" i="9"/>
  <c r="H153" i="9"/>
  <c r="G153" i="9"/>
  <c r="E153" i="9" s="1"/>
  <c r="B153" i="9" s="1"/>
  <c r="F153" i="9"/>
  <c r="H152" i="9"/>
  <c r="G152" i="9"/>
  <c r="F152" i="9"/>
  <c r="H151" i="9"/>
  <c r="G151" i="9"/>
  <c r="E151" i="9" s="1"/>
  <c r="B151" i="9" s="1"/>
  <c r="F151" i="9"/>
  <c r="H150" i="9"/>
  <c r="E150" i="9" s="1"/>
  <c r="B150" i="9" s="1"/>
  <c r="G150" i="9"/>
  <c r="F150" i="9"/>
  <c r="H149" i="9"/>
  <c r="G149" i="9"/>
  <c r="E149" i="9" s="1"/>
  <c r="B149" i="9" s="1"/>
  <c r="F149" i="9"/>
  <c r="H148" i="9"/>
  <c r="G148" i="9"/>
  <c r="F148" i="9"/>
  <c r="H147" i="9"/>
  <c r="G147" i="9"/>
  <c r="E147" i="9" s="1"/>
  <c r="B147" i="9" s="1"/>
  <c r="F147" i="9"/>
  <c r="H146" i="9"/>
  <c r="E146" i="9" s="1"/>
  <c r="B146" i="9" s="1"/>
  <c r="G146" i="9"/>
  <c r="F146" i="9"/>
  <c r="H145" i="9"/>
  <c r="G145" i="9"/>
  <c r="E145" i="9" s="1"/>
  <c r="B145" i="9" s="1"/>
  <c r="F145" i="9"/>
  <c r="H144" i="9"/>
  <c r="G144" i="9"/>
  <c r="F144" i="9"/>
  <c r="H143" i="9"/>
  <c r="G143" i="9"/>
  <c r="E143" i="9" s="1"/>
  <c r="B143" i="9" s="1"/>
  <c r="F143" i="9"/>
  <c r="H142" i="9"/>
  <c r="E142" i="9" s="1"/>
  <c r="B142" i="9" s="1"/>
  <c r="G142" i="9"/>
  <c r="F142" i="9"/>
  <c r="H141" i="9"/>
  <c r="G141" i="9"/>
  <c r="E141" i="9" s="1"/>
  <c r="B141" i="9" s="1"/>
  <c r="F141" i="9"/>
  <c r="H140" i="9"/>
  <c r="G140" i="9"/>
  <c r="F140" i="9"/>
  <c r="H139" i="9"/>
  <c r="G139" i="9"/>
  <c r="E139" i="9" s="1"/>
  <c r="B139" i="9" s="1"/>
  <c r="F139" i="9"/>
  <c r="H138" i="9"/>
  <c r="E138" i="9" s="1"/>
  <c r="B138" i="9" s="1"/>
  <c r="G138" i="9"/>
  <c r="F138" i="9"/>
  <c r="H137" i="9"/>
  <c r="G137" i="9"/>
  <c r="E137" i="9" s="1"/>
  <c r="B137" i="9" s="1"/>
  <c r="F137" i="9"/>
  <c r="H136" i="9"/>
  <c r="G136" i="9"/>
  <c r="F136" i="9"/>
  <c r="H135" i="9"/>
  <c r="G135" i="9"/>
  <c r="E135" i="9" s="1"/>
  <c r="B135" i="9" s="1"/>
  <c r="F135" i="9"/>
  <c r="H134" i="9"/>
  <c r="E134" i="9" s="1"/>
  <c r="B134" i="9" s="1"/>
  <c r="G134" i="9"/>
  <c r="F134" i="9"/>
  <c r="H133" i="9"/>
  <c r="G133" i="9"/>
  <c r="E133" i="9" s="1"/>
  <c r="B133" i="9" s="1"/>
  <c r="F133" i="9"/>
  <c r="H132" i="9"/>
  <c r="G132" i="9"/>
  <c r="F132" i="9"/>
  <c r="H131" i="9"/>
  <c r="G131" i="9"/>
  <c r="E131" i="9" s="1"/>
  <c r="B131" i="9" s="1"/>
  <c r="F131" i="9"/>
  <c r="H130" i="9"/>
  <c r="E130" i="9" s="1"/>
  <c r="B130" i="9" s="1"/>
  <c r="G130" i="9"/>
  <c r="F130" i="9"/>
  <c r="H129" i="9"/>
  <c r="G129" i="9"/>
  <c r="E129" i="9" s="1"/>
  <c r="B129" i="9" s="1"/>
  <c r="F129" i="9"/>
  <c r="H128" i="9"/>
  <c r="G128" i="9"/>
  <c r="F128" i="9"/>
  <c r="H127" i="9"/>
  <c r="G127" i="9"/>
  <c r="E127" i="9" s="1"/>
  <c r="B127" i="9" s="1"/>
  <c r="F127" i="9"/>
  <c r="H126" i="9"/>
  <c r="E126" i="9" s="1"/>
  <c r="B126" i="9" s="1"/>
  <c r="G126" i="9"/>
  <c r="F126" i="9"/>
  <c r="H125" i="9"/>
  <c r="G125" i="9"/>
  <c r="E125" i="9" s="1"/>
  <c r="B125" i="9" s="1"/>
  <c r="F125" i="9"/>
  <c r="H124" i="9"/>
  <c r="G124" i="9"/>
  <c r="F124" i="9"/>
  <c r="H123" i="9"/>
  <c r="G123" i="9"/>
  <c r="E123" i="9" s="1"/>
  <c r="B123" i="9" s="1"/>
  <c r="F123" i="9"/>
  <c r="H122" i="9"/>
  <c r="E122" i="9" s="1"/>
  <c r="B122" i="9" s="1"/>
  <c r="G122" i="9"/>
  <c r="F122" i="9"/>
  <c r="H121" i="9"/>
  <c r="G121" i="9"/>
  <c r="E121" i="9" s="1"/>
  <c r="B121" i="9" s="1"/>
  <c r="F121" i="9"/>
  <c r="H120" i="9"/>
  <c r="G120" i="9"/>
  <c r="F120" i="9"/>
  <c r="H119" i="9"/>
  <c r="G119" i="9"/>
  <c r="E119" i="9" s="1"/>
  <c r="B119" i="9" s="1"/>
  <c r="F119" i="9"/>
  <c r="H118" i="9"/>
  <c r="E118" i="9" s="1"/>
  <c r="B118" i="9" s="1"/>
  <c r="G118" i="9"/>
  <c r="F118" i="9"/>
  <c r="H117" i="9"/>
  <c r="G117" i="9"/>
  <c r="E117" i="9" s="1"/>
  <c r="B117" i="9" s="1"/>
  <c r="F117" i="9"/>
  <c r="H116" i="9"/>
  <c r="G116" i="9"/>
  <c r="F116" i="9"/>
  <c r="H115" i="9"/>
  <c r="G115" i="9"/>
  <c r="E115" i="9" s="1"/>
  <c r="B115" i="9" s="1"/>
  <c r="F115" i="9"/>
  <c r="H114" i="9"/>
  <c r="E114" i="9" s="1"/>
  <c r="B114" i="9" s="1"/>
  <c r="G114" i="9"/>
  <c r="F114" i="9"/>
  <c r="H113" i="9"/>
  <c r="G113" i="9"/>
  <c r="E113" i="9" s="1"/>
  <c r="B113" i="9" s="1"/>
  <c r="F113" i="9"/>
  <c r="H112" i="9"/>
  <c r="G112" i="9"/>
  <c r="F112" i="9"/>
  <c r="H111" i="9"/>
  <c r="G111" i="9"/>
  <c r="E111" i="9" s="1"/>
  <c r="B111" i="9" s="1"/>
  <c r="F111" i="9"/>
  <c r="H110" i="9"/>
  <c r="E110" i="9" s="1"/>
  <c r="B110" i="9" s="1"/>
  <c r="G110" i="9"/>
  <c r="F110" i="9"/>
  <c r="H109" i="9"/>
  <c r="G109" i="9"/>
  <c r="E109" i="9" s="1"/>
  <c r="B109" i="9" s="1"/>
  <c r="F109" i="9"/>
  <c r="H108" i="9"/>
  <c r="G108" i="9"/>
  <c r="F108" i="9"/>
  <c r="H107" i="9"/>
  <c r="G107" i="9"/>
  <c r="E107" i="9" s="1"/>
  <c r="B107" i="9" s="1"/>
  <c r="F107" i="9"/>
  <c r="H106" i="9"/>
  <c r="E106" i="9" s="1"/>
  <c r="B106" i="9" s="1"/>
  <c r="G106" i="9"/>
  <c r="F106" i="9"/>
  <c r="H105" i="9"/>
  <c r="G105" i="9"/>
  <c r="E105" i="9" s="1"/>
  <c r="B105" i="9" s="1"/>
  <c r="F105" i="9"/>
  <c r="H104" i="9"/>
  <c r="G104" i="9"/>
  <c r="F104" i="9"/>
  <c r="H103" i="9"/>
  <c r="G103" i="9"/>
  <c r="E103" i="9" s="1"/>
  <c r="B103" i="9" s="1"/>
  <c r="F103" i="9"/>
  <c r="H102" i="9"/>
  <c r="E102" i="9" s="1"/>
  <c r="B102" i="9" s="1"/>
  <c r="G102" i="9"/>
  <c r="F102" i="9"/>
  <c r="H101" i="9"/>
  <c r="G101" i="9"/>
  <c r="E101" i="9" s="1"/>
  <c r="B101" i="9" s="1"/>
  <c r="F101" i="9"/>
  <c r="H100" i="9"/>
  <c r="G100" i="9"/>
  <c r="F100" i="9"/>
  <c r="H99" i="9"/>
  <c r="G99" i="9"/>
  <c r="E99" i="9" s="1"/>
  <c r="B99" i="9" s="1"/>
  <c r="F99" i="9"/>
  <c r="H98" i="9"/>
  <c r="E98" i="9" s="1"/>
  <c r="B98" i="9" s="1"/>
  <c r="G98" i="9"/>
  <c r="F98" i="9"/>
  <c r="H97" i="9"/>
  <c r="G97" i="9"/>
  <c r="E97" i="9" s="1"/>
  <c r="B97" i="9" s="1"/>
  <c r="F97" i="9"/>
  <c r="H96" i="9"/>
  <c r="G96" i="9"/>
  <c r="F96" i="9"/>
  <c r="H95" i="9"/>
  <c r="G95" i="9"/>
  <c r="E95" i="9" s="1"/>
  <c r="B95" i="9" s="1"/>
  <c r="F95" i="9"/>
  <c r="H94" i="9"/>
  <c r="E94" i="9" s="1"/>
  <c r="B94" i="9" s="1"/>
  <c r="G94" i="9"/>
  <c r="F94" i="9"/>
  <c r="H93" i="9"/>
  <c r="G93" i="9"/>
  <c r="E93" i="9" s="1"/>
  <c r="B93" i="9" s="1"/>
  <c r="F93" i="9"/>
  <c r="H92" i="9"/>
  <c r="G92" i="9"/>
  <c r="F92" i="9"/>
  <c r="H91" i="9"/>
  <c r="G91" i="9"/>
  <c r="E91" i="9" s="1"/>
  <c r="B91" i="9" s="1"/>
  <c r="F91" i="9"/>
  <c r="H90" i="9"/>
  <c r="E90" i="9" s="1"/>
  <c r="B90" i="9" s="1"/>
  <c r="G90" i="9"/>
  <c r="F90" i="9"/>
  <c r="H89" i="9"/>
  <c r="G89" i="9"/>
  <c r="E89" i="9" s="1"/>
  <c r="B89" i="9" s="1"/>
  <c r="F89" i="9"/>
  <c r="H88" i="9"/>
  <c r="G88" i="9"/>
  <c r="F88" i="9"/>
  <c r="H87" i="9"/>
  <c r="G87" i="9"/>
  <c r="E87" i="9" s="1"/>
  <c r="B87" i="9" s="1"/>
  <c r="F87" i="9"/>
  <c r="H86" i="9"/>
  <c r="E86" i="9" s="1"/>
  <c r="B86" i="9" s="1"/>
  <c r="G86" i="9"/>
  <c r="F86" i="9"/>
  <c r="H85" i="9"/>
  <c r="G85" i="9"/>
  <c r="E85" i="9" s="1"/>
  <c r="B85" i="9" s="1"/>
  <c r="F85" i="9"/>
  <c r="H84" i="9"/>
  <c r="G84" i="9"/>
  <c r="F84" i="9"/>
  <c r="H83" i="9"/>
  <c r="G83" i="9"/>
  <c r="E83" i="9" s="1"/>
  <c r="B83" i="9" s="1"/>
  <c r="F83" i="9"/>
  <c r="H82" i="9"/>
  <c r="E82" i="9" s="1"/>
  <c r="B82" i="9" s="1"/>
  <c r="G82" i="9"/>
  <c r="F82" i="9"/>
  <c r="H81" i="9"/>
  <c r="G81" i="9"/>
  <c r="E81" i="9" s="1"/>
  <c r="B81" i="9" s="1"/>
  <c r="F81" i="9"/>
  <c r="H80" i="9"/>
  <c r="G80" i="9"/>
  <c r="F80" i="9"/>
  <c r="H79" i="9"/>
  <c r="G79" i="9"/>
  <c r="E79" i="9" s="1"/>
  <c r="B79" i="9" s="1"/>
  <c r="F79" i="9"/>
  <c r="H78" i="9"/>
  <c r="E78" i="9" s="1"/>
  <c r="B78" i="9" s="1"/>
  <c r="G78" i="9"/>
  <c r="F78" i="9"/>
  <c r="H77" i="9"/>
  <c r="G77" i="9"/>
  <c r="E77" i="9" s="1"/>
  <c r="B77" i="9" s="1"/>
  <c r="F77" i="9"/>
  <c r="H76" i="9"/>
  <c r="G76" i="9"/>
  <c r="F76" i="9"/>
  <c r="H75" i="9"/>
  <c r="G75" i="9"/>
  <c r="E75" i="9" s="1"/>
  <c r="B75" i="9" s="1"/>
  <c r="F75" i="9"/>
  <c r="H74" i="9"/>
  <c r="E74" i="9" s="1"/>
  <c r="B74" i="9" s="1"/>
  <c r="G74" i="9"/>
  <c r="F74" i="9"/>
  <c r="H73" i="9"/>
  <c r="G73" i="9"/>
  <c r="E73" i="9" s="1"/>
  <c r="B73" i="9" s="1"/>
  <c r="F73" i="9"/>
  <c r="H72" i="9"/>
  <c r="G72" i="9"/>
  <c r="F72" i="9"/>
  <c r="H71" i="9"/>
  <c r="G71" i="9"/>
  <c r="E71" i="9" s="1"/>
  <c r="B71" i="9" s="1"/>
  <c r="F71" i="9"/>
  <c r="H70" i="9"/>
  <c r="E70" i="9" s="1"/>
  <c r="B70" i="9" s="1"/>
  <c r="G70" i="9"/>
  <c r="F70" i="9"/>
  <c r="H69" i="9"/>
  <c r="G69" i="9"/>
  <c r="E69" i="9" s="1"/>
  <c r="B69" i="9" s="1"/>
  <c r="F69" i="9"/>
  <c r="H68" i="9"/>
  <c r="G68" i="9"/>
  <c r="F68" i="9"/>
  <c r="H67" i="9"/>
  <c r="G67" i="9"/>
  <c r="F67" i="9"/>
  <c r="H66" i="9"/>
  <c r="E66" i="9" s="1"/>
  <c r="B66" i="9" s="1"/>
  <c r="G66" i="9"/>
  <c r="F66" i="9"/>
  <c r="H65" i="9"/>
  <c r="G65" i="9"/>
  <c r="E65" i="9" s="1"/>
  <c r="B65" i="9" s="1"/>
  <c r="F65" i="9"/>
  <c r="H64" i="9"/>
  <c r="G64" i="9"/>
  <c r="F64" i="9"/>
  <c r="H63" i="9"/>
  <c r="G63" i="9"/>
  <c r="F63" i="9"/>
  <c r="H62" i="9"/>
  <c r="E62" i="9" s="1"/>
  <c r="B62" i="9" s="1"/>
  <c r="G62" i="9"/>
  <c r="F62" i="9"/>
  <c r="H61" i="9"/>
  <c r="G61" i="9"/>
  <c r="E61" i="9" s="1"/>
  <c r="B61" i="9" s="1"/>
  <c r="F61" i="9"/>
  <c r="H60" i="9"/>
  <c r="G60" i="9"/>
  <c r="F60" i="9"/>
  <c r="H59" i="9"/>
  <c r="G59" i="9"/>
  <c r="E59" i="9" s="1"/>
  <c r="B59" i="9" s="1"/>
  <c r="F59" i="9"/>
  <c r="H58" i="9"/>
  <c r="E58" i="9" s="1"/>
  <c r="B58" i="9" s="1"/>
  <c r="G58" i="9"/>
  <c r="F58" i="9"/>
  <c r="H57" i="9"/>
  <c r="G57" i="9"/>
  <c r="E57" i="9" s="1"/>
  <c r="B57" i="9" s="1"/>
  <c r="F57" i="9"/>
  <c r="H56" i="9"/>
  <c r="G56" i="9"/>
  <c r="F56" i="9"/>
  <c r="H55" i="9"/>
  <c r="G55" i="9"/>
  <c r="E55" i="9" s="1"/>
  <c r="B55" i="9" s="1"/>
  <c r="F55" i="9"/>
  <c r="H54" i="9"/>
  <c r="E54" i="9" s="1"/>
  <c r="B54" i="9" s="1"/>
  <c r="G54" i="9"/>
  <c r="F54" i="9"/>
  <c r="H53" i="9"/>
  <c r="G53" i="9"/>
  <c r="E53" i="9" s="1"/>
  <c r="B53" i="9" s="1"/>
  <c r="F53" i="9"/>
  <c r="H52" i="9"/>
  <c r="G52" i="9"/>
  <c r="F52" i="9"/>
  <c r="H51" i="9"/>
  <c r="G51" i="9"/>
  <c r="F51" i="9"/>
  <c r="H50" i="9"/>
  <c r="E50" i="9" s="1"/>
  <c r="B50" i="9" s="1"/>
  <c r="G50" i="9"/>
  <c r="F50" i="9"/>
  <c r="H49" i="9"/>
  <c r="G49" i="9"/>
  <c r="F49" i="9"/>
  <c r="H48" i="9"/>
  <c r="G48" i="9"/>
  <c r="F48" i="9"/>
  <c r="H47" i="9"/>
  <c r="G47" i="9"/>
  <c r="E47" i="9" s="1"/>
  <c r="B47" i="9" s="1"/>
  <c r="F47" i="9"/>
  <c r="H46" i="9"/>
  <c r="E46" i="9" s="1"/>
  <c r="B46" i="9" s="1"/>
  <c r="G46" i="9"/>
  <c r="F46" i="9"/>
  <c r="H45" i="9"/>
  <c r="G45" i="9"/>
  <c r="E45" i="9" s="1"/>
  <c r="B45" i="9" s="1"/>
  <c r="F45" i="9"/>
  <c r="H44" i="9"/>
  <c r="G44" i="9"/>
  <c r="F44" i="9"/>
  <c r="H43" i="9"/>
  <c r="G43" i="9"/>
  <c r="E43" i="9" s="1"/>
  <c r="B43" i="9" s="1"/>
  <c r="F43" i="9"/>
  <c r="H42" i="9"/>
  <c r="G42" i="9"/>
  <c r="F42" i="9"/>
  <c r="H41" i="9"/>
  <c r="G41" i="9"/>
  <c r="E41" i="9" s="1"/>
  <c r="B41" i="9" s="1"/>
  <c r="F41" i="9"/>
  <c r="H40" i="9"/>
  <c r="G40" i="9"/>
  <c r="F40" i="9"/>
  <c r="H39" i="9"/>
  <c r="G39" i="9"/>
  <c r="F39" i="9"/>
  <c r="H38" i="9"/>
  <c r="E38" i="9" s="1"/>
  <c r="B38" i="9" s="1"/>
  <c r="G38" i="9"/>
  <c r="F38" i="9"/>
  <c r="H37" i="9"/>
  <c r="G37" i="9"/>
  <c r="F37" i="9"/>
  <c r="H36" i="9"/>
  <c r="G36" i="9"/>
  <c r="F36" i="9"/>
  <c r="H35" i="9"/>
  <c r="G35" i="9"/>
  <c r="E35" i="9" s="1"/>
  <c r="B35" i="9" s="1"/>
  <c r="F35" i="9"/>
  <c r="H34" i="9"/>
  <c r="E34" i="9" s="1"/>
  <c r="B34" i="9" s="1"/>
  <c r="G34" i="9"/>
  <c r="F34" i="9"/>
  <c r="H33" i="9"/>
  <c r="G33" i="9"/>
  <c r="E33" i="9" s="1"/>
  <c r="B33" i="9" s="1"/>
  <c r="F33" i="9"/>
  <c r="H32" i="9"/>
  <c r="G32" i="9"/>
  <c r="F32" i="9"/>
  <c r="H31" i="9"/>
  <c r="G31" i="9"/>
  <c r="F31" i="9"/>
  <c r="H30" i="9"/>
  <c r="E30" i="9" s="1"/>
  <c r="B30" i="9" s="1"/>
  <c r="G30" i="9"/>
  <c r="F30" i="9"/>
  <c r="H29" i="9"/>
  <c r="G29" i="9"/>
  <c r="E29" i="9" s="1"/>
  <c r="B29" i="9" s="1"/>
  <c r="F29" i="9"/>
  <c r="H28" i="9"/>
  <c r="G28" i="9"/>
  <c r="F28" i="9"/>
  <c r="H27" i="9"/>
  <c r="G27" i="9"/>
  <c r="F27" i="9"/>
  <c r="H26" i="9"/>
  <c r="E26" i="9" s="1"/>
  <c r="B26" i="9" s="1"/>
  <c r="G26" i="9"/>
  <c r="F26" i="9"/>
  <c r="H25" i="9"/>
  <c r="G25" i="9"/>
  <c r="E25" i="9" s="1"/>
  <c r="B25" i="9" s="1"/>
  <c r="F25" i="9"/>
  <c r="F24" i="9"/>
  <c r="F4" i="9"/>
  <c r="O3" i="9"/>
  <c r="G296" i="9" s="1"/>
  <c r="I3" i="9"/>
  <c r="H3" i="9"/>
  <c r="G3" i="9"/>
  <c r="D104" i="8"/>
  <c r="D97" i="8"/>
  <c r="D92" i="8"/>
  <c r="C1669" i="1" s="1"/>
  <c r="D87" i="8"/>
  <c r="D82" i="8"/>
  <c r="D77" i="8"/>
  <c r="D72" i="8"/>
  <c r="D67" i="8"/>
  <c r="D62" i="8"/>
  <c r="D57" i="8"/>
  <c r="C1634" i="1" s="1"/>
  <c r="D52" i="8"/>
  <c r="D46" i="8"/>
  <c r="D37" i="8"/>
  <c r="C1614" i="1" s="1"/>
  <c r="D27" i="8"/>
  <c r="D18" i="8"/>
  <c r="D8" i="8"/>
  <c r="C1585" i="1" s="1"/>
  <c r="G1585" i="1" s="1"/>
  <c r="E44" i="7"/>
  <c r="D44" i="7"/>
  <c r="E39" i="7"/>
  <c r="D39" i="7"/>
  <c r="E38" i="7"/>
  <c r="D38" i="7"/>
  <c r="E30" i="7"/>
  <c r="D1563" i="1" s="1"/>
  <c r="D30" i="7"/>
  <c r="E23" i="7"/>
  <c r="D23" i="7"/>
  <c r="D22" i="7"/>
  <c r="E14" i="7"/>
  <c r="D14" i="7"/>
  <c r="E7" i="7"/>
  <c r="E6" i="7" s="1"/>
  <c r="D7" i="7"/>
  <c r="D6" i="7" s="1"/>
  <c r="D5" i="7"/>
  <c r="F140" i="6"/>
  <c r="F139" i="6"/>
  <c r="F138" i="6"/>
  <c r="F137" i="6"/>
  <c r="F136" i="6"/>
  <c r="F135" i="6"/>
  <c r="F134" i="6"/>
  <c r="F133" i="6"/>
  <c r="F132" i="6"/>
  <c r="F131" i="6"/>
  <c r="F130" i="6"/>
  <c r="E130" i="6"/>
  <c r="D130" i="6"/>
  <c r="D129" i="6" s="1"/>
  <c r="E129" i="6"/>
  <c r="D1525" i="1" s="1"/>
  <c r="F128" i="6"/>
  <c r="F127" i="6"/>
  <c r="F126" i="6"/>
  <c r="F125" i="6"/>
  <c r="F124" i="6"/>
  <c r="F123" i="6"/>
  <c r="E122" i="6"/>
  <c r="D122" i="6"/>
  <c r="F122" i="6" s="1"/>
  <c r="F121" i="6"/>
  <c r="F120" i="6"/>
  <c r="F119" i="6"/>
  <c r="F118" i="6"/>
  <c r="E118" i="6"/>
  <c r="D118" i="6"/>
  <c r="F117" i="6"/>
  <c r="F116" i="6"/>
  <c r="E115" i="6"/>
  <c r="D115" i="6"/>
  <c r="D114" i="6"/>
  <c r="F113" i="6"/>
  <c r="F112" i="6"/>
  <c r="F111" i="6"/>
  <c r="F110" i="6"/>
  <c r="F109" i="6"/>
  <c r="F108" i="6"/>
  <c r="E107" i="6"/>
  <c r="F107" i="6" s="1"/>
  <c r="D107" i="6"/>
  <c r="F106" i="6"/>
  <c r="F105" i="6"/>
  <c r="F104" i="6"/>
  <c r="F103" i="6"/>
  <c r="F102" i="6"/>
  <c r="F101" i="6"/>
  <c r="F100" i="6"/>
  <c r="E99" i="6"/>
  <c r="E89" i="6" s="1"/>
  <c r="D99" i="6"/>
  <c r="F99" i="6" s="1"/>
  <c r="F98" i="6"/>
  <c r="F97" i="6"/>
  <c r="F96" i="6"/>
  <c r="F95" i="6"/>
  <c r="E94" i="6"/>
  <c r="D94" i="6"/>
  <c r="F94" i="6" s="1"/>
  <c r="F93" i="6"/>
  <c r="F92" i="6"/>
  <c r="F91" i="6"/>
  <c r="F90" i="6"/>
  <c r="E90" i="6"/>
  <c r="D90"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66" i="6"/>
  <c r="F65" i="6"/>
  <c r="F64" i="6"/>
  <c r="F63" i="6"/>
  <c r="F62" i="6"/>
  <c r="F61" i="6"/>
  <c r="E61" i="6"/>
  <c r="D61" i="6"/>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E39" i="6"/>
  <c r="D39" i="6"/>
  <c r="F39" i="6" s="1"/>
  <c r="F38" i="6"/>
  <c r="F37" i="6"/>
  <c r="E36" i="6"/>
  <c r="F36" i="6"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E5" i="6" s="1"/>
  <c r="D1401" i="1" s="1"/>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6" i="5"/>
  <c r="D296" i="5"/>
  <c r="F295" i="5"/>
  <c r="F294" i="5"/>
  <c r="F293" i="5"/>
  <c r="F292" i="5"/>
  <c r="E291" i="5"/>
  <c r="D1295" i="1" s="1"/>
  <c r="D291" i="5"/>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F264" i="5"/>
  <c r="E264" i="5"/>
  <c r="D264" i="5"/>
  <c r="F263" i="5"/>
  <c r="F262" i="5"/>
  <c r="F261" i="5"/>
  <c r="E260" i="5"/>
  <c r="D260" i="5"/>
  <c r="F259" i="5"/>
  <c r="F258" i="5"/>
  <c r="F257"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211" i="5"/>
  <c r="F211" i="5" s="1"/>
  <c r="F210" i="5"/>
  <c r="F209" i="5"/>
  <c r="F208" i="5"/>
  <c r="F207" i="5"/>
  <c r="F206" i="5"/>
  <c r="F205" i="5"/>
  <c r="E204" i="5"/>
  <c r="D204" i="5"/>
  <c r="E203" i="5"/>
  <c r="H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H336" i="9" s="1"/>
  <c r="E336" i="9" s="1"/>
  <c r="B336" i="9" s="1"/>
  <c r="D181" i="5"/>
  <c r="F180" i="5"/>
  <c r="F179" i="5"/>
  <c r="F178" i="5"/>
  <c r="D178" i="5"/>
  <c r="G336" i="9" s="1"/>
  <c r="F174" i="5"/>
  <c r="F173" i="5"/>
  <c r="F172" i="5"/>
  <c r="E171" i="5"/>
  <c r="F171" i="5" s="1"/>
  <c r="D171" i="5"/>
  <c r="F170" i="5"/>
  <c r="F169" i="5"/>
  <c r="F168" i="5"/>
  <c r="F167" i="5"/>
  <c r="F166" i="5"/>
  <c r="E165" i="5"/>
  <c r="F165" i="5" s="1"/>
  <c r="D165" i="5"/>
  <c r="F164" i="5"/>
  <c r="F163" i="5"/>
  <c r="F162" i="5"/>
  <c r="F161" i="5"/>
  <c r="F160" i="5"/>
  <c r="F159" i="5"/>
  <c r="F158" i="5"/>
  <c r="F157" i="5"/>
  <c r="F156" i="5"/>
  <c r="F155" i="5"/>
  <c r="F154" i="5"/>
  <c r="F153" i="5"/>
  <c r="F152" i="5"/>
  <c r="F151" i="5"/>
  <c r="E150" i="5"/>
  <c r="D1155" i="1" s="1"/>
  <c r="D150" i="5"/>
  <c r="F149" i="5"/>
  <c r="F148" i="5"/>
  <c r="D147"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E119" i="5" s="1"/>
  <c r="D120"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F87" i="5"/>
  <c r="F86" i="5"/>
  <c r="F85" i="5"/>
  <c r="F84" i="5"/>
  <c r="F83" i="5"/>
  <c r="E82" i="5"/>
  <c r="D1087" i="1" s="1"/>
  <c r="D82" i="5"/>
  <c r="F81" i="5"/>
  <c r="F80" i="5"/>
  <c r="F79" i="5"/>
  <c r="F78" i="5"/>
  <c r="F77" i="5"/>
  <c r="F76" i="5"/>
  <c r="E76" i="5"/>
  <c r="D76" i="5"/>
  <c r="F75" i="5"/>
  <c r="F74" i="5"/>
  <c r="F73" i="5"/>
  <c r="F72" i="5"/>
  <c r="E71" i="5"/>
  <c r="F71" i="5" s="1"/>
  <c r="D71" i="5"/>
  <c r="D70" i="5"/>
  <c r="F68" i="5"/>
  <c r="F67" i="5"/>
  <c r="F66" i="5"/>
  <c r="F65" i="5"/>
  <c r="F64" i="5"/>
  <c r="F63" i="5"/>
  <c r="E63" i="5"/>
  <c r="D63" i="5"/>
  <c r="F62" i="5"/>
  <c r="F61" i="5"/>
  <c r="F60" i="5"/>
  <c r="F59" i="5"/>
  <c r="F58" i="5"/>
  <c r="F57" i="5"/>
  <c r="E56" i="5"/>
  <c r="D56" i="5"/>
  <c r="F55" i="5"/>
  <c r="F54" i="5"/>
  <c r="F53" i="5"/>
  <c r="E52" i="5"/>
  <c r="F52" i="5" s="1"/>
  <c r="D52" i="5"/>
  <c r="F51" i="5"/>
  <c r="F50" i="5"/>
  <c r="F49" i="5"/>
  <c r="F48" i="5"/>
  <c r="F47" i="5"/>
  <c r="F46" i="5"/>
  <c r="E45" i="5"/>
  <c r="D1050" i="1" s="1"/>
  <c r="D45" i="5"/>
  <c r="F44" i="5"/>
  <c r="F43" i="5"/>
  <c r="F42" i="5"/>
  <c r="E41" i="5"/>
  <c r="D1046" i="1" s="1"/>
  <c r="D41" i="5"/>
  <c r="F40" i="5"/>
  <c r="F39" i="5"/>
  <c r="F38" i="5"/>
  <c r="F37" i="5"/>
  <c r="F36" i="5"/>
  <c r="E35" i="5"/>
  <c r="D35" i="5"/>
  <c r="F35" i="5" s="1"/>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0" i="4"/>
  <c r="F619" i="4"/>
  <c r="F618" i="4"/>
  <c r="F617" i="4"/>
  <c r="F616" i="4"/>
  <c r="E616" i="4"/>
  <c r="D616" i="4"/>
  <c r="F615" i="4"/>
  <c r="F614" i="4"/>
  <c r="F613" i="4"/>
  <c r="F612" i="4"/>
  <c r="F611" i="4"/>
  <c r="F610" i="4"/>
  <c r="E609" i="4"/>
  <c r="D609" i="4"/>
  <c r="F608" i="4"/>
  <c r="E607" i="4"/>
  <c r="H156" i="9" s="1"/>
  <c r="D607" i="4"/>
  <c r="F606" i="4"/>
  <c r="F605" i="4"/>
  <c r="F604" i="4"/>
  <c r="E603" i="4"/>
  <c r="F603" i="4" s="1"/>
  <c r="D603" i="4"/>
  <c r="F602" i="4"/>
  <c r="F601" i="4"/>
  <c r="F600" i="4"/>
  <c r="F599" i="4"/>
  <c r="F598" i="4"/>
  <c r="E598" i="4"/>
  <c r="D598" i="4"/>
  <c r="D597" i="4"/>
  <c r="F596" i="4"/>
  <c r="F595" i="4"/>
  <c r="E594" i="4"/>
  <c r="D594" i="4"/>
  <c r="F594" i="4" s="1"/>
  <c r="F593" i="4"/>
  <c r="F592" i="4"/>
  <c r="F591" i="4"/>
  <c r="E591" i="4"/>
  <c r="D591" i="4"/>
  <c r="F590" i="4"/>
  <c r="F589" i="4"/>
  <c r="E589" i="4"/>
  <c r="D589" i="4"/>
  <c r="F588" i="4"/>
  <c r="F587" i="4"/>
  <c r="F586" i="4"/>
  <c r="E585" i="4"/>
  <c r="D585" i="4"/>
  <c r="F585" i="4" s="1"/>
  <c r="F584" i="4"/>
  <c r="D584" i="4"/>
  <c r="F583" i="4"/>
  <c r="F582" i="4"/>
  <c r="E581" i="4"/>
  <c r="D581" i="4"/>
  <c r="F580" i="4"/>
  <c r="F579" i="4"/>
  <c r="F578" i="4"/>
  <c r="E578" i="4"/>
  <c r="E571" i="4" s="1"/>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F532" i="4"/>
  <c r="E532" i="4"/>
  <c r="D532" i="4"/>
  <c r="F531" i="4"/>
  <c r="F530" i="4"/>
  <c r="E529" i="4"/>
  <c r="E522" i="4" s="1"/>
  <c r="D529" i="4"/>
  <c r="D522" i="4" s="1"/>
  <c r="F522"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E476" i="4"/>
  <c r="D476" i="4"/>
  <c r="F476" i="4" s="1"/>
  <c r="F475" i="4"/>
  <c r="F474" i="4"/>
  <c r="F473" i="4"/>
  <c r="E473" i="4"/>
  <c r="D473" i="4"/>
  <c r="F472" i="4"/>
  <c r="F471" i="4"/>
  <c r="F470" i="4"/>
  <c r="E470" i="4"/>
  <c r="D470" i="4"/>
  <c r="F469" i="4"/>
  <c r="F468" i="4"/>
  <c r="E467" i="4"/>
  <c r="D467" i="4"/>
  <c r="F467" i="4" s="1"/>
  <c r="F466" i="4"/>
  <c r="D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E427" i="4"/>
  <c r="E648" i="4" s="1"/>
  <c r="D642" i="1" s="1"/>
  <c r="D427" i="4"/>
  <c r="D647" i="4" s="1"/>
  <c r="E426" i="4"/>
  <c r="D426" i="4"/>
  <c r="F426" i="4" s="1"/>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F401" i="4" s="1"/>
  <c r="D401" i="4"/>
  <c r="F400" i="4"/>
  <c r="F399" i="4"/>
  <c r="E398" i="4"/>
  <c r="D398" i="4"/>
  <c r="F397" i="4"/>
  <c r="F396" i="4"/>
  <c r="F395" i="4"/>
  <c r="F394" i="4"/>
  <c r="F393" i="4"/>
  <c r="E393" i="4"/>
  <c r="D393" i="4"/>
  <c r="F392" i="4"/>
  <c r="F391" i="4"/>
  <c r="F390" i="4"/>
  <c r="F389" i="4"/>
  <c r="E388" i="4"/>
  <c r="F388" i="4" s="1"/>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F355" i="4"/>
  <c r="E355" i="4"/>
  <c r="D355" i="4"/>
  <c r="E354" i="4"/>
  <c r="D354" i="4"/>
  <c r="F354" i="4" s="1"/>
  <c r="F353" i="4"/>
  <c r="F352" i="4"/>
  <c r="F351" i="4"/>
  <c r="F350" i="4"/>
  <c r="E349" i="4"/>
  <c r="D349" i="4"/>
  <c r="F349" i="4" s="1"/>
  <c r="F348" i="4"/>
  <c r="F347"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E309" i="4" s="1"/>
  <c r="D314" i="4"/>
  <c r="F314" i="4" s="1"/>
  <c r="F313" i="4"/>
  <c r="F312" i="4"/>
  <c r="F311" i="4"/>
  <c r="F310" i="4"/>
  <c r="E310" i="4"/>
  <c r="D310"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D283" i="4"/>
  <c r="F283" i="4" s="1"/>
  <c r="F282" i="4"/>
  <c r="F281" i="4"/>
  <c r="F280" i="4"/>
  <c r="F279" i="4"/>
  <c r="E278" i="4"/>
  <c r="D278" i="4"/>
  <c r="F277" i="4"/>
  <c r="F276" i="4"/>
  <c r="F275" i="4"/>
  <c r="E274" i="4"/>
  <c r="D270" i="1" s="1"/>
  <c r="H270" i="1" s="1"/>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D250" i="4"/>
  <c r="F250" i="4" s="1"/>
  <c r="F249" i="4"/>
  <c r="F248" i="4"/>
  <c r="F247" i="4"/>
  <c r="E246" i="4"/>
  <c r="F246" i="4" s="1"/>
  <c r="D246" i="4"/>
  <c r="F245" i="4"/>
  <c r="F244" i="4"/>
  <c r="F243" i="4"/>
  <c r="E242" i="4"/>
  <c r="D242" i="4"/>
  <c r="F242" i="4" s="1"/>
  <c r="F241" i="4"/>
  <c r="F240" i="4"/>
  <c r="F239" i="4"/>
  <c r="F238" i="4"/>
  <c r="F237" i="4"/>
  <c r="E237" i="4"/>
  <c r="D237" i="4"/>
  <c r="F236" i="4"/>
  <c r="F235" i="4"/>
  <c r="E234" i="4"/>
  <c r="D234" i="4"/>
  <c r="F233" i="4"/>
  <c r="F232" i="4"/>
  <c r="E231" i="4"/>
  <c r="E230" i="4" s="1"/>
  <c r="D231" i="4"/>
  <c r="F231" i="4" s="1"/>
  <c r="F229" i="4"/>
  <c r="F228" i="4"/>
  <c r="F227" i="4"/>
  <c r="F226" i="4"/>
  <c r="F225" i="4"/>
  <c r="E225" i="4"/>
  <c r="D225" i="4"/>
  <c r="F224" i="4"/>
  <c r="F223" i="4"/>
  <c r="E222" i="4"/>
  <c r="D222" i="4"/>
  <c r="E221" i="4"/>
  <c r="F220" i="4"/>
  <c r="F219" i="4"/>
  <c r="F218" i="4"/>
  <c r="F217" i="4"/>
  <c r="E216" i="4"/>
  <c r="F216" i="4" s="1"/>
  <c r="D216" i="4"/>
  <c r="F215" i="4"/>
  <c r="F214" i="4"/>
  <c r="F213" i="4"/>
  <c r="F212" i="4"/>
  <c r="F211" i="4"/>
  <c r="F210" i="4"/>
  <c r="F209" i="4"/>
  <c r="E208" i="4"/>
  <c r="E202" i="4" s="1"/>
  <c r="D198" i="1" s="1"/>
  <c r="D208" i="4"/>
  <c r="F207" i="4"/>
  <c r="F206" i="4"/>
  <c r="F205" i="4"/>
  <c r="F204" i="4"/>
  <c r="F203" i="4"/>
  <c r="E203" i="4"/>
  <c r="D203" i="4"/>
  <c r="F201" i="4"/>
  <c r="F200" i="4"/>
  <c r="F199" i="4"/>
  <c r="F198" i="4"/>
  <c r="F197" i="4"/>
  <c r="F196" i="4"/>
  <c r="F195" i="4"/>
  <c r="E194" i="4"/>
  <c r="D190" i="1" s="1"/>
  <c r="H190" i="1" s="1"/>
  <c r="D194" i="4"/>
  <c r="F194" i="4" s="1"/>
  <c r="F193" i="4"/>
  <c r="F192" i="4"/>
  <c r="F191" i="4"/>
  <c r="F190" i="4"/>
  <c r="F189" i="4"/>
  <c r="E189" i="4"/>
  <c r="D189" i="4"/>
  <c r="F188" i="4"/>
  <c r="F187" i="4"/>
  <c r="F186" i="4"/>
  <c r="F185" i="4"/>
  <c r="F184" i="4"/>
  <c r="F183" i="4"/>
  <c r="F182" i="4"/>
  <c r="F181" i="4"/>
  <c r="F180" i="4"/>
  <c r="F179" i="4"/>
  <c r="E178" i="4"/>
  <c r="D174" i="1" s="1"/>
  <c r="H174" i="1" s="1"/>
  <c r="D178" i="4"/>
  <c r="F178" i="4" s="1"/>
  <c r="F177" i="4"/>
  <c r="F176" i="4"/>
  <c r="F175" i="4"/>
  <c r="F174" i="4"/>
  <c r="F173" i="4"/>
  <c r="F172" i="4"/>
  <c r="F171" i="4"/>
  <c r="E170" i="4"/>
  <c r="D166" i="1" s="1"/>
  <c r="H166" i="1" s="1"/>
  <c r="D170" i="4"/>
  <c r="F169" i="4"/>
  <c r="F168" i="4"/>
  <c r="F167" i="4"/>
  <c r="F166" i="4"/>
  <c r="E165" i="4"/>
  <c r="D165" i="4"/>
  <c r="F165" i="4" s="1"/>
  <c r="D164"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H136" i="1" s="1"/>
  <c r="D141" i="4"/>
  <c r="F141" i="4" s="1"/>
  <c r="D140" i="4"/>
  <c r="F139" i="4"/>
  <c r="F138" i="4"/>
  <c r="F137" i="4"/>
  <c r="F136" i="4"/>
  <c r="F135" i="4"/>
  <c r="E135" i="4"/>
  <c r="D135" i="4"/>
  <c r="D134" i="4" s="1"/>
  <c r="E134" i="4"/>
  <c r="F133" i="4"/>
  <c r="F132" i="4"/>
  <c r="F131" i="4"/>
  <c r="F130" i="4"/>
  <c r="E129" i="4"/>
  <c r="E125" i="4" s="1"/>
  <c r="D129" i="4"/>
  <c r="F129" i="4" s="1"/>
  <c r="F128" i="4"/>
  <c r="F127" i="4"/>
  <c r="F126" i="4"/>
  <c r="E126" i="4"/>
  <c r="D126" i="4"/>
  <c r="D125" i="4"/>
  <c r="F125" i="4" s="1"/>
  <c r="F124" i="4"/>
  <c r="F123" i="4"/>
  <c r="F122" i="4"/>
  <c r="F121" i="4"/>
  <c r="E120" i="4"/>
  <c r="D116" i="1" s="1"/>
  <c r="H116" i="1" s="1"/>
  <c r="D120" i="4"/>
  <c r="F120" i="4" s="1"/>
  <c r="F119" i="4"/>
  <c r="F118" i="4"/>
  <c r="F117" i="4"/>
  <c r="F116" i="4"/>
  <c r="F115" i="4"/>
  <c r="F114" i="4"/>
  <c r="F113" i="4"/>
  <c r="F112" i="4"/>
  <c r="E112" i="4"/>
  <c r="D112" i="4"/>
  <c r="F111" i="4"/>
  <c r="F110" i="4"/>
  <c r="F109" i="4"/>
  <c r="F108" i="4"/>
  <c r="E107" i="4"/>
  <c r="E106" i="4" s="1"/>
  <c r="D102" i="1" s="1"/>
  <c r="H102" i="1" s="1"/>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E82" i="4" s="1"/>
  <c r="D78" i="1" s="1"/>
  <c r="H78" i="1" s="1"/>
  <c r="D83" i="4"/>
  <c r="D82" i="4"/>
  <c r="F81" i="4"/>
  <c r="F80" i="4"/>
  <c r="F79" i="4"/>
  <c r="F78" i="4"/>
  <c r="F77" i="4"/>
  <c r="E77" i="4"/>
  <c r="D77" i="4"/>
  <c r="F76" i="4"/>
  <c r="F75" i="4"/>
  <c r="E74" i="4"/>
  <c r="D70" i="1" s="1"/>
  <c r="H70" i="1" s="1"/>
  <c r="D74" i="4"/>
  <c r="F73" i="4"/>
  <c r="F72" i="4"/>
  <c r="E71" i="4"/>
  <c r="D71" i="4"/>
  <c r="F71" i="4" s="1"/>
  <c r="F70" i="4"/>
  <c r="F69" i="4"/>
  <c r="F68" i="4"/>
  <c r="E68" i="4"/>
  <c r="D68" i="4"/>
  <c r="F67" i="4"/>
  <c r="F66" i="4"/>
  <c r="F65" i="4"/>
  <c r="E64" i="4"/>
  <c r="D64" i="4"/>
  <c r="F63" i="4"/>
  <c r="F62" i="4"/>
  <c r="E61" i="4"/>
  <c r="D61" i="4"/>
  <c r="F61" i="4" s="1"/>
  <c r="F60" i="4"/>
  <c r="F59" i="4"/>
  <c r="E58" i="4"/>
  <c r="F58" i="4" s="1"/>
  <c r="D58" i="4"/>
  <c r="F57" i="4"/>
  <c r="F56" i="4"/>
  <c r="F55" i="4"/>
  <c r="F54" i="4"/>
  <c r="E53" i="4"/>
  <c r="D53" i="4"/>
  <c r="F53" i="4" s="1"/>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E29" i="4"/>
  <c r="F29" i="4" s="1"/>
  <c r="D29" i="4"/>
  <c r="F28" i="4"/>
  <c r="F27" i="4"/>
  <c r="F26" i="4"/>
  <c r="F25" i="4"/>
  <c r="F24" i="4"/>
  <c r="E23" i="4"/>
  <c r="D19" i="1" s="1"/>
  <c r="D23" i="4"/>
  <c r="F22" i="4"/>
  <c r="F21" i="4"/>
  <c r="F20" i="4"/>
  <c r="F19" i="4"/>
  <c r="F18" i="4"/>
  <c r="F17" i="4"/>
  <c r="E17" i="4"/>
  <c r="D17" i="4"/>
  <c r="F16" i="4"/>
  <c r="F15" i="4"/>
  <c r="F14" i="4"/>
  <c r="F13" i="4"/>
  <c r="F12" i="4"/>
  <c r="F11" i="4"/>
  <c r="F10" i="4"/>
  <c r="F9" i="4"/>
  <c r="E8" i="4"/>
  <c r="D8" i="4"/>
  <c r="D7" i="4"/>
  <c r="I41" i="3"/>
  <c r="G41" i="3"/>
  <c r="B41" i="3"/>
  <c r="G40" i="3"/>
  <c r="B40" i="3"/>
  <c r="G39" i="3"/>
  <c r="B39" i="3"/>
  <c r="H38" i="3"/>
  <c r="G38" i="3"/>
  <c r="B38" i="3"/>
  <c r="I36" i="3"/>
  <c r="H36" i="3"/>
  <c r="G36" i="3"/>
  <c r="B36" i="3"/>
  <c r="I35" i="3"/>
  <c r="H35" i="3"/>
  <c r="G35" i="3"/>
  <c r="B35" i="3"/>
  <c r="H34" i="3"/>
  <c r="G34" i="3"/>
  <c r="B34" i="3"/>
  <c r="H33"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4" i="1" s="1"/>
  <c r="C1683" i="1"/>
  <c r="H1682" i="1"/>
  <c r="C1682" i="1"/>
  <c r="G1682" i="1" s="1"/>
  <c r="C1681" i="1"/>
  <c r="H1681" i="1" s="1"/>
  <c r="C1680" i="1"/>
  <c r="H1680" i="1" s="1"/>
  <c r="C1679" i="1"/>
  <c r="H1678" i="1"/>
  <c r="C1678" i="1"/>
  <c r="G1678" i="1" s="1"/>
  <c r="H1677" i="1"/>
  <c r="G1677" i="1"/>
  <c r="C1677" i="1"/>
  <c r="C1676" i="1"/>
  <c r="H1676" i="1" s="1"/>
  <c r="C1675" i="1"/>
  <c r="H1674" i="1"/>
  <c r="C1674" i="1"/>
  <c r="G1674" i="1" s="1"/>
  <c r="H1673" i="1"/>
  <c r="G1673" i="1"/>
  <c r="C1673" i="1"/>
  <c r="C1672" i="1"/>
  <c r="H1672" i="1" s="1"/>
  <c r="C1671" i="1"/>
  <c r="C1670" i="1"/>
  <c r="G1670" i="1" s="1"/>
  <c r="C1668" i="1"/>
  <c r="H1668" i="1" s="1"/>
  <c r="C1667" i="1"/>
  <c r="H1666" i="1"/>
  <c r="C1666" i="1"/>
  <c r="G1666" i="1" s="1"/>
  <c r="H1665" i="1"/>
  <c r="G1665" i="1"/>
  <c r="C1665" i="1"/>
  <c r="C1664" i="1"/>
  <c r="H1664" i="1" s="1"/>
  <c r="C1663" i="1"/>
  <c r="H1662" i="1"/>
  <c r="C1662" i="1"/>
  <c r="G1662" i="1" s="1"/>
  <c r="H1661" i="1"/>
  <c r="G1661" i="1"/>
  <c r="C1661" i="1"/>
  <c r="C1660" i="1"/>
  <c r="H1660" i="1" s="1"/>
  <c r="C1659" i="1"/>
  <c r="H1658" i="1"/>
  <c r="C1658" i="1"/>
  <c r="G1658" i="1" s="1"/>
  <c r="H1657" i="1"/>
  <c r="G1657" i="1"/>
  <c r="C1657" i="1"/>
  <c r="C1656" i="1"/>
  <c r="H1656" i="1" s="1"/>
  <c r="C1655" i="1"/>
  <c r="C1654" i="1"/>
  <c r="G1654" i="1" s="1"/>
  <c r="H1653" i="1"/>
  <c r="G1653" i="1"/>
  <c r="C1653" i="1"/>
  <c r="C1652" i="1"/>
  <c r="H1652" i="1" s="1"/>
  <c r="C1651" i="1"/>
  <c r="H1650" i="1"/>
  <c r="C1650" i="1"/>
  <c r="G1650" i="1" s="1"/>
  <c r="H1649" i="1"/>
  <c r="G1649" i="1"/>
  <c r="C1649" i="1"/>
  <c r="C1648" i="1"/>
  <c r="H1648" i="1" s="1"/>
  <c r="C1647" i="1"/>
  <c r="H1646" i="1"/>
  <c r="C1646" i="1"/>
  <c r="G1646" i="1" s="1"/>
  <c r="H1645" i="1"/>
  <c r="G1645" i="1"/>
  <c r="C1645" i="1"/>
  <c r="C1644" i="1"/>
  <c r="H1644" i="1" s="1"/>
  <c r="C1643" i="1"/>
  <c r="H1642" i="1"/>
  <c r="C1642" i="1"/>
  <c r="G1642" i="1" s="1"/>
  <c r="H1641" i="1"/>
  <c r="G1641" i="1"/>
  <c r="C1641" i="1"/>
  <c r="C1640" i="1"/>
  <c r="H1640" i="1" s="1"/>
  <c r="C1639" i="1"/>
  <c r="H1638" i="1"/>
  <c r="C1638" i="1"/>
  <c r="G1638" i="1" s="1"/>
  <c r="H1637" i="1"/>
  <c r="G1637" i="1"/>
  <c r="C1637" i="1"/>
  <c r="C1636" i="1"/>
  <c r="H1636" i="1" s="1"/>
  <c r="C1635" i="1"/>
  <c r="H1633" i="1"/>
  <c r="G1633" i="1"/>
  <c r="C1633" i="1"/>
  <c r="C1632" i="1"/>
  <c r="H1632" i="1" s="1"/>
  <c r="C1631" i="1"/>
  <c r="H1630" i="1"/>
  <c r="C1630" i="1"/>
  <c r="G1630" i="1" s="1"/>
  <c r="H1629" i="1"/>
  <c r="G1629" i="1"/>
  <c r="C1629" i="1"/>
  <c r="C1627" i="1"/>
  <c r="H1626" i="1"/>
  <c r="C1626" i="1"/>
  <c r="G1626" i="1" s="1"/>
  <c r="H1625" i="1"/>
  <c r="G1625" i="1"/>
  <c r="C1625" i="1"/>
  <c r="C1624" i="1"/>
  <c r="H1624" i="1" s="1"/>
  <c r="C1623" i="1"/>
  <c r="C1620" i="1"/>
  <c r="H1620" i="1" s="1"/>
  <c r="C1619" i="1"/>
  <c r="C1618" i="1"/>
  <c r="G1618" i="1" s="1"/>
  <c r="H1617" i="1"/>
  <c r="G1617" i="1"/>
  <c r="C1617" i="1"/>
  <c r="G1616" i="1"/>
  <c r="C1616" i="1"/>
  <c r="H1616" i="1" s="1"/>
  <c r="C1615" i="1"/>
  <c r="C1613" i="1"/>
  <c r="H1613" i="1" s="1"/>
  <c r="C1612" i="1"/>
  <c r="H1612" i="1" s="1"/>
  <c r="C1611" i="1"/>
  <c r="C1610" i="1"/>
  <c r="G1610" i="1" s="1"/>
  <c r="H1609" i="1"/>
  <c r="G1609" i="1"/>
  <c r="C1609" i="1"/>
  <c r="G1608" i="1"/>
  <c r="C1608" i="1"/>
  <c r="H1608" i="1" s="1"/>
  <c r="C1607" i="1"/>
  <c r="C1606" i="1"/>
  <c r="G1606" i="1" s="1"/>
  <c r="H1605" i="1"/>
  <c r="C1605" i="1"/>
  <c r="G1605" i="1" s="1"/>
  <c r="C1604" i="1"/>
  <c r="H1604" i="1" s="1"/>
  <c r="C1603" i="1"/>
  <c r="C1601" i="1"/>
  <c r="H1601" i="1" s="1"/>
  <c r="H1600" i="1"/>
  <c r="C1600" i="1"/>
  <c r="G1600" i="1" s="1"/>
  <c r="C1599" i="1"/>
  <c r="C1598" i="1"/>
  <c r="G1598" i="1" s="1"/>
  <c r="H1597" i="1"/>
  <c r="G1597" i="1"/>
  <c r="C1597" i="1"/>
  <c r="C1596" i="1"/>
  <c r="C1595" i="1"/>
  <c r="H1595" i="1" s="1"/>
  <c r="C1594" i="1"/>
  <c r="C1593" i="1"/>
  <c r="H1593" i="1" s="1"/>
  <c r="C1592" i="1"/>
  <c r="G1592" i="1" s="1"/>
  <c r="C1591" i="1"/>
  <c r="C1590" i="1"/>
  <c r="G1590" i="1" s="1"/>
  <c r="H1589" i="1"/>
  <c r="G1589" i="1"/>
  <c r="C1589" i="1"/>
  <c r="C1588" i="1"/>
  <c r="C1587" i="1"/>
  <c r="H1587" i="1" s="1"/>
  <c r="C1586" i="1"/>
  <c r="H1584" i="1"/>
  <c r="C1584" i="1"/>
  <c r="G1584" i="1" s="1"/>
  <c r="C1582" i="1"/>
  <c r="D1581" i="1"/>
  <c r="C1581" i="1"/>
  <c r="D1580" i="1"/>
  <c r="C1580" i="1"/>
  <c r="D1579" i="1"/>
  <c r="G1579" i="1" s="1"/>
  <c r="C1579" i="1"/>
  <c r="G1578" i="1"/>
  <c r="D1578" i="1"/>
  <c r="C1578" i="1"/>
  <c r="J1578" i="1" s="1"/>
  <c r="G1577" i="1"/>
  <c r="D1577" i="1"/>
  <c r="C1577" i="1"/>
  <c r="H1577" i="1" s="1"/>
  <c r="D1576" i="1"/>
  <c r="C1576" i="1"/>
  <c r="D1575" i="1"/>
  <c r="C1575" i="1"/>
  <c r="D1574" i="1"/>
  <c r="G1574" i="1" s="1"/>
  <c r="C1574" i="1"/>
  <c r="G1573" i="1"/>
  <c r="D1573" i="1"/>
  <c r="C1573" i="1"/>
  <c r="J1573" i="1" s="1"/>
  <c r="G1572" i="1"/>
  <c r="D1572" i="1"/>
  <c r="C1572" i="1"/>
  <c r="H1572" i="1" s="1"/>
  <c r="G1571" i="1"/>
  <c r="D1571" i="1"/>
  <c r="C1571" i="1"/>
  <c r="H1571" i="1" s="1"/>
  <c r="D1570" i="1"/>
  <c r="C1570" i="1"/>
  <c r="D1569" i="1"/>
  <c r="C1569" i="1"/>
  <c r="D1568" i="1"/>
  <c r="G1568" i="1" s="1"/>
  <c r="C1568" i="1"/>
  <c r="G1567" i="1"/>
  <c r="D1567" i="1"/>
  <c r="C1567" i="1"/>
  <c r="J1567" i="1" s="1"/>
  <c r="D1566" i="1"/>
  <c r="C1566" i="1"/>
  <c r="D1565" i="1"/>
  <c r="C1565" i="1"/>
  <c r="D1564" i="1"/>
  <c r="G1564" i="1" s="1"/>
  <c r="C1564" i="1"/>
  <c r="C1563" i="1"/>
  <c r="H1562" i="1"/>
  <c r="G1562" i="1"/>
  <c r="I1562" i="1" s="1"/>
  <c r="D1562" i="1"/>
  <c r="C1562" i="1"/>
  <c r="J1562" i="1" s="1"/>
  <c r="G1561" i="1"/>
  <c r="I1561" i="1" s="1"/>
  <c r="D1561" i="1"/>
  <c r="C1561" i="1"/>
  <c r="H1561" i="1" s="1"/>
  <c r="H1560" i="1"/>
  <c r="D1560" i="1"/>
  <c r="C1560" i="1"/>
  <c r="J1560" i="1" s="1"/>
  <c r="J1559" i="1"/>
  <c r="D1559" i="1"/>
  <c r="C1559" i="1"/>
  <c r="H1558" i="1"/>
  <c r="G1558" i="1"/>
  <c r="I1558" i="1" s="1"/>
  <c r="D1558" i="1"/>
  <c r="C1558" i="1"/>
  <c r="J1558" i="1" s="1"/>
  <c r="G1557" i="1"/>
  <c r="I1557" i="1" s="1"/>
  <c r="D1557" i="1"/>
  <c r="C1557" i="1"/>
  <c r="H1557" i="1" s="1"/>
  <c r="D1556" i="1"/>
  <c r="G1556" i="1" s="1"/>
  <c r="C1556" i="1"/>
  <c r="C1555" i="1"/>
  <c r="H1554" i="1"/>
  <c r="G1554" i="1"/>
  <c r="I1554" i="1" s="1"/>
  <c r="D1554" i="1"/>
  <c r="C1554" i="1"/>
  <c r="J1554" i="1" s="1"/>
  <c r="G1553" i="1"/>
  <c r="I1553" i="1" s="1"/>
  <c r="D1553" i="1"/>
  <c r="C1553" i="1"/>
  <c r="H1553" i="1" s="1"/>
  <c r="H1552" i="1"/>
  <c r="D1552" i="1"/>
  <c r="C1552" i="1"/>
  <c r="J1552" i="1" s="1"/>
  <c r="J1551" i="1"/>
  <c r="D1551" i="1"/>
  <c r="C1551" i="1"/>
  <c r="H1550" i="1"/>
  <c r="G1550" i="1"/>
  <c r="I1550" i="1" s="1"/>
  <c r="D1550" i="1"/>
  <c r="C1550" i="1"/>
  <c r="J1550" i="1" s="1"/>
  <c r="G1549" i="1"/>
  <c r="I1549" i="1" s="1"/>
  <c r="D1549" i="1"/>
  <c r="C1549" i="1"/>
  <c r="H1549" i="1" s="1"/>
  <c r="H1548" i="1"/>
  <c r="D1548" i="1"/>
  <c r="C1548" i="1"/>
  <c r="J1548" i="1" s="1"/>
  <c r="J1547" i="1"/>
  <c r="D1547" i="1"/>
  <c r="C1547" i="1"/>
  <c r="J1546" i="1"/>
  <c r="G1546" i="1"/>
  <c r="D1546" i="1"/>
  <c r="H1546" i="1" s="1"/>
  <c r="C1546" i="1"/>
  <c r="D1545" i="1"/>
  <c r="H1545" i="1" s="1"/>
  <c r="C1545" i="1"/>
  <c r="H1544" i="1"/>
  <c r="D1544" i="1"/>
  <c r="J1544" i="1" s="1"/>
  <c r="C1544" i="1"/>
  <c r="G1544" i="1" s="1"/>
  <c r="I1544" i="1" s="1"/>
  <c r="J1543" i="1"/>
  <c r="D1543" i="1"/>
  <c r="C1543" i="1"/>
  <c r="H1542" i="1"/>
  <c r="D1542" i="1"/>
  <c r="J1542" i="1" s="1"/>
  <c r="C1542" i="1"/>
  <c r="G1542" i="1" s="1"/>
  <c r="J1541" i="1"/>
  <c r="D1541" i="1"/>
  <c r="C1541" i="1"/>
  <c r="C1540" i="1"/>
  <c r="C1539"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C1510" i="1"/>
  <c r="D1509" i="1"/>
  <c r="C1509" i="1"/>
  <c r="D1508" i="1"/>
  <c r="C1508" i="1"/>
  <c r="D1507" i="1"/>
  <c r="C1507" i="1"/>
  <c r="D1506" i="1"/>
  <c r="C1506" i="1"/>
  <c r="D1505" i="1"/>
  <c r="C1505" i="1"/>
  <c r="D1504" i="1"/>
  <c r="C1504"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C1484" i="1"/>
  <c r="D1483" i="1"/>
  <c r="C1483" i="1"/>
  <c r="D1482" i="1"/>
  <c r="C1482" i="1"/>
  <c r="D1481" i="1"/>
  <c r="C1481" i="1"/>
  <c r="D1480" i="1"/>
  <c r="C1480" i="1"/>
  <c r="D1479" i="1"/>
  <c r="C1479" i="1"/>
  <c r="C1478" i="1"/>
  <c r="D1477" i="1"/>
  <c r="C1477" i="1"/>
  <c r="D1476" i="1"/>
  <c r="C1476" i="1"/>
  <c r="D1475" i="1"/>
  <c r="C1475" i="1"/>
  <c r="D1474" i="1"/>
  <c r="C1474" i="1"/>
  <c r="D1473" i="1"/>
  <c r="C1473" i="1"/>
  <c r="D1472" i="1"/>
  <c r="C1472"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D1405" i="1"/>
  <c r="C1405" i="1"/>
  <c r="D1404" i="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C1301" i="1"/>
  <c r="C1300" i="1"/>
  <c r="D1299" i="1"/>
  <c r="C1299" i="1"/>
  <c r="D1298" i="1"/>
  <c r="C1298" i="1"/>
  <c r="D1297" i="1"/>
  <c r="C1297" i="1"/>
  <c r="D1296" i="1"/>
  <c r="C1296"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8" i="1"/>
  <c r="C1258" i="1"/>
  <c r="D1257" i="1"/>
  <c r="C1257" i="1"/>
  <c r="D1256" i="1"/>
  <c r="H1256" i="1" s="1"/>
  <c r="C1256" i="1"/>
  <c r="G1254" i="1"/>
  <c r="D1254" i="1"/>
  <c r="H1254" i="1" s="1"/>
  <c r="C1254" i="1"/>
  <c r="G1253" i="1"/>
  <c r="D1253" i="1"/>
  <c r="H1253" i="1" s="1"/>
  <c r="C1253" i="1"/>
  <c r="G1252" i="1"/>
  <c r="D1252" i="1"/>
  <c r="H1252" i="1" s="1"/>
  <c r="C1252" i="1"/>
  <c r="G1251" i="1"/>
  <c r="D1251" i="1"/>
  <c r="H1251" i="1" s="1"/>
  <c r="C1251" i="1"/>
  <c r="G1250" i="1"/>
  <c r="D1250" i="1"/>
  <c r="H1250" i="1" s="1"/>
  <c r="C1250" i="1"/>
  <c r="G1249" i="1"/>
  <c r="D1249" i="1"/>
  <c r="H1249" i="1" s="1"/>
  <c r="C1249" i="1"/>
  <c r="G1248" i="1"/>
  <c r="D1248" i="1"/>
  <c r="H1248" i="1" s="1"/>
  <c r="C1248" i="1"/>
  <c r="G1247" i="1"/>
  <c r="D1247" i="1"/>
  <c r="H1247" i="1" s="1"/>
  <c r="C1247" i="1"/>
  <c r="G1246" i="1"/>
  <c r="D1246" i="1"/>
  <c r="H1246" i="1" s="1"/>
  <c r="C1246" i="1"/>
  <c r="G1245" i="1"/>
  <c r="D1245" i="1"/>
  <c r="H1245" i="1" s="1"/>
  <c r="C1245" i="1"/>
  <c r="G1244" i="1"/>
  <c r="D1244" i="1"/>
  <c r="H1244" i="1" s="1"/>
  <c r="C1244" i="1"/>
  <c r="G1243" i="1"/>
  <c r="D1243" i="1"/>
  <c r="H1243" i="1" s="1"/>
  <c r="C1243" i="1"/>
  <c r="G1242" i="1"/>
  <c r="D1242" i="1"/>
  <c r="H1242" i="1" s="1"/>
  <c r="C1242" i="1"/>
  <c r="G1241" i="1"/>
  <c r="D1241" i="1"/>
  <c r="H1241" i="1" s="1"/>
  <c r="C1241" i="1"/>
  <c r="G1240" i="1"/>
  <c r="D1240" i="1"/>
  <c r="H1240" i="1" s="1"/>
  <c r="C1240" i="1"/>
  <c r="G1239" i="1"/>
  <c r="D1239" i="1"/>
  <c r="H1239" i="1" s="1"/>
  <c r="C1239" i="1"/>
  <c r="G1238" i="1"/>
  <c r="D1238" i="1"/>
  <c r="H1238" i="1" s="1"/>
  <c r="C1238" i="1"/>
  <c r="G1237" i="1"/>
  <c r="D1237" i="1"/>
  <c r="H1237" i="1" s="1"/>
  <c r="C1237" i="1"/>
  <c r="G1236" i="1"/>
  <c r="D1236" i="1"/>
  <c r="H1236" i="1" s="1"/>
  <c r="C1236" i="1"/>
  <c r="G1235" i="1"/>
  <c r="D1235" i="1"/>
  <c r="H1235" i="1" s="1"/>
  <c r="C1235" i="1"/>
  <c r="G1234" i="1"/>
  <c r="D1234" i="1"/>
  <c r="H1234" i="1" s="1"/>
  <c r="C1234" i="1"/>
  <c r="G1233" i="1"/>
  <c r="D1233" i="1"/>
  <c r="H1233" i="1" s="1"/>
  <c r="C1233" i="1"/>
  <c r="G1232" i="1"/>
  <c r="D1232" i="1"/>
  <c r="H1232" i="1" s="1"/>
  <c r="C1232" i="1"/>
  <c r="G1231" i="1"/>
  <c r="D1231" i="1"/>
  <c r="H1231" i="1" s="1"/>
  <c r="C1231" i="1"/>
  <c r="G1230" i="1"/>
  <c r="D1230" i="1"/>
  <c r="H1230" i="1" s="1"/>
  <c r="C1230" i="1"/>
  <c r="D1229" i="1"/>
  <c r="H1229" i="1" s="1"/>
  <c r="C1229" i="1"/>
  <c r="G1228" i="1"/>
  <c r="D1228" i="1"/>
  <c r="H1228" i="1" s="1"/>
  <c r="C1228" i="1"/>
  <c r="G1227" i="1"/>
  <c r="D1227" i="1"/>
  <c r="H1227" i="1" s="1"/>
  <c r="C1227" i="1"/>
  <c r="G1226" i="1"/>
  <c r="D1226" i="1"/>
  <c r="H1226" i="1" s="1"/>
  <c r="C1226" i="1"/>
  <c r="D1225" i="1"/>
  <c r="H1225" i="1" s="1"/>
  <c r="C1225"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D1203" i="1"/>
  <c r="C1203" i="1"/>
  <c r="H1202" i="1"/>
  <c r="D1202" i="1"/>
  <c r="G1202" i="1" s="1"/>
  <c r="C1202" i="1"/>
  <c r="D1201" i="1"/>
  <c r="C1201" i="1"/>
  <c r="H1200" i="1"/>
  <c r="D1200" i="1"/>
  <c r="G1200" i="1" s="1"/>
  <c r="C1200" i="1"/>
  <c r="H1199" i="1"/>
  <c r="G1199" i="1"/>
  <c r="D1199" i="1"/>
  <c r="C1199" i="1"/>
  <c r="H1198" i="1"/>
  <c r="D1198" i="1"/>
  <c r="G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G1188" i="1" s="1"/>
  <c r="C1188" i="1"/>
  <c r="H1187" i="1"/>
  <c r="G1187" i="1"/>
  <c r="D1187" i="1"/>
  <c r="C1187" i="1"/>
  <c r="H1186" i="1"/>
  <c r="G1186" i="1"/>
  <c r="D1186" i="1"/>
  <c r="C1186" i="1"/>
  <c r="D1185" i="1"/>
  <c r="G1185" i="1" s="1"/>
  <c r="C1185" i="1"/>
  <c r="H1184" i="1"/>
  <c r="D1184" i="1"/>
  <c r="G1184" i="1" s="1"/>
  <c r="C1184" i="1"/>
  <c r="H1183" i="1"/>
  <c r="D1183" i="1"/>
  <c r="G1183" i="1" s="1"/>
  <c r="C1183" i="1"/>
  <c r="D1182"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D1092" i="1"/>
  <c r="H1092" i="1" s="1"/>
  <c r="C1092" i="1"/>
  <c r="G1091" i="1"/>
  <c r="D1091" i="1"/>
  <c r="H1091" i="1" s="1"/>
  <c r="C1091" i="1"/>
  <c r="D1090" i="1"/>
  <c r="H1090" i="1" s="1"/>
  <c r="C1090" i="1"/>
  <c r="D1089" i="1"/>
  <c r="H1089" i="1" s="1"/>
  <c r="C1089" i="1"/>
  <c r="G1088" i="1"/>
  <c r="D1088" i="1"/>
  <c r="H1088" i="1" s="1"/>
  <c r="C1088" i="1"/>
  <c r="C1087" i="1"/>
  <c r="G1086" i="1"/>
  <c r="D1086" i="1"/>
  <c r="H1086" i="1" s="1"/>
  <c r="C1086" i="1"/>
  <c r="D1085" i="1"/>
  <c r="H1085" i="1" s="1"/>
  <c r="C1085" i="1"/>
  <c r="G1084" i="1"/>
  <c r="D1084" i="1"/>
  <c r="H1084" i="1" s="1"/>
  <c r="C1084" i="1"/>
  <c r="G1083" i="1"/>
  <c r="D1083" i="1"/>
  <c r="H1083" i="1" s="1"/>
  <c r="C1083" i="1"/>
  <c r="G1082" i="1"/>
  <c r="D1082" i="1"/>
  <c r="H1082" i="1" s="1"/>
  <c r="C1082" i="1"/>
  <c r="G1081" i="1"/>
  <c r="D1081" i="1"/>
  <c r="H1081" i="1" s="1"/>
  <c r="C1081" i="1"/>
  <c r="G1080" i="1"/>
  <c r="D1080" i="1"/>
  <c r="H1080" i="1" s="1"/>
  <c r="C1080" i="1"/>
  <c r="G1079" i="1"/>
  <c r="D1079" i="1"/>
  <c r="H1079" i="1" s="1"/>
  <c r="C1079" i="1"/>
  <c r="D1078" i="1"/>
  <c r="H1078" i="1" s="1"/>
  <c r="C1078" i="1"/>
  <c r="G1077" i="1"/>
  <c r="D1077" i="1"/>
  <c r="H1077" i="1" s="1"/>
  <c r="C1077" i="1"/>
  <c r="C1076"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C1050" i="1"/>
  <c r="D1049" i="1"/>
  <c r="C1049" i="1"/>
  <c r="D1048" i="1"/>
  <c r="C1048" i="1"/>
  <c r="D1047" i="1"/>
  <c r="C1047"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3" i="1"/>
  <c r="H1033" i="1" s="1"/>
  <c r="C1033" i="1"/>
  <c r="H1032" i="1"/>
  <c r="G1032" i="1"/>
  <c r="D1032" i="1"/>
  <c r="C1032" i="1"/>
  <c r="D1031" i="1"/>
  <c r="H1031" i="1" s="1"/>
  <c r="C1031" i="1"/>
  <c r="H1030" i="1"/>
  <c r="G1030" i="1"/>
  <c r="D1030" i="1"/>
  <c r="C1030" i="1"/>
  <c r="H1029" i="1"/>
  <c r="G1029" i="1"/>
  <c r="D1029" i="1"/>
  <c r="C1029" i="1"/>
  <c r="H1028" i="1"/>
  <c r="G1028" i="1"/>
  <c r="D1028" i="1"/>
  <c r="C1028" i="1"/>
  <c r="D1027" i="1"/>
  <c r="H1027" i="1" s="1"/>
  <c r="C1027" i="1"/>
  <c r="D1026" i="1"/>
  <c r="H1026" i="1" s="1"/>
  <c r="C1026" i="1"/>
  <c r="D1025" i="1"/>
  <c r="H1025" i="1" s="1"/>
  <c r="C1025" i="1"/>
  <c r="C1024" i="1"/>
  <c r="D1023" i="1"/>
  <c r="H1023" i="1" s="1"/>
  <c r="C1023" i="1"/>
  <c r="D1022" i="1"/>
  <c r="H1022" i="1" s="1"/>
  <c r="C1022" i="1"/>
  <c r="D1021" i="1"/>
  <c r="H1021" i="1" s="1"/>
  <c r="C1021" i="1"/>
  <c r="D1020" i="1"/>
  <c r="H1020" i="1" s="1"/>
  <c r="C1020" i="1"/>
  <c r="H1019" i="1"/>
  <c r="G1019" i="1"/>
  <c r="D1019" i="1"/>
  <c r="C1019" i="1"/>
  <c r="C1018" i="1"/>
  <c r="H1016" i="1"/>
  <c r="G1016" i="1"/>
  <c r="D1016" i="1"/>
  <c r="C1016" i="1"/>
  <c r="D1015" i="1"/>
  <c r="H1015" i="1" s="1"/>
  <c r="C1015" i="1"/>
  <c r="H1014" i="1"/>
  <c r="D1014" i="1"/>
  <c r="G1014" i="1" s="1"/>
  <c r="C1014"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G801" i="1" s="1"/>
  <c r="C801" i="1"/>
  <c r="D800" i="1"/>
  <c r="G800" i="1" s="1"/>
  <c r="C800" i="1"/>
  <c r="H799" i="1"/>
  <c r="D799" i="1"/>
  <c r="G799" i="1" s="1"/>
  <c r="C799" i="1"/>
  <c r="D798" i="1"/>
  <c r="C798" i="1"/>
  <c r="D797" i="1"/>
  <c r="G797" i="1" s="1"/>
  <c r="C797" i="1"/>
  <c r="D796" i="1"/>
  <c r="G796" i="1" s="1"/>
  <c r="C796" i="1"/>
  <c r="H795" i="1"/>
  <c r="D795" i="1"/>
  <c r="G795" i="1" s="1"/>
  <c r="C795" i="1"/>
  <c r="D794" i="1"/>
  <c r="C794" i="1"/>
  <c r="D793" i="1"/>
  <c r="G793" i="1" s="1"/>
  <c r="C793" i="1"/>
  <c r="D792" i="1"/>
  <c r="G792" i="1" s="1"/>
  <c r="C792" i="1"/>
  <c r="H791" i="1"/>
  <c r="D791" i="1"/>
  <c r="G791" i="1" s="1"/>
  <c r="C791" i="1"/>
  <c r="D790" i="1"/>
  <c r="C790" i="1"/>
  <c r="D789" i="1"/>
  <c r="G789" i="1" s="1"/>
  <c r="C789" i="1"/>
  <c r="D788" i="1"/>
  <c r="G788" i="1" s="1"/>
  <c r="C788" i="1"/>
  <c r="H787" i="1"/>
  <c r="D787" i="1"/>
  <c r="G787" i="1" s="1"/>
  <c r="C787" i="1"/>
  <c r="D786" i="1"/>
  <c r="C786" i="1"/>
  <c r="D785" i="1"/>
  <c r="G785" i="1" s="1"/>
  <c r="C785" i="1"/>
  <c r="D784" i="1"/>
  <c r="G784" i="1" s="1"/>
  <c r="C784" i="1"/>
  <c r="H783" i="1"/>
  <c r="D783" i="1"/>
  <c r="G783" i="1" s="1"/>
  <c r="C783" i="1"/>
  <c r="D782" i="1"/>
  <c r="C782" i="1"/>
  <c r="D781" i="1"/>
  <c r="G781" i="1" s="1"/>
  <c r="C781" i="1"/>
  <c r="D780" i="1"/>
  <c r="G780" i="1" s="1"/>
  <c r="C780" i="1"/>
  <c r="H779" i="1"/>
  <c r="D779" i="1"/>
  <c r="G779" i="1" s="1"/>
  <c r="C779" i="1"/>
  <c r="D778" i="1"/>
  <c r="C778" i="1"/>
  <c r="D777" i="1"/>
  <c r="G777" i="1" s="1"/>
  <c r="C777" i="1"/>
  <c r="D776" i="1"/>
  <c r="G776" i="1" s="1"/>
  <c r="C776" i="1"/>
  <c r="H775" i="1"/>
  <c r="D775" i="1"/>
  <c r="G775" i="1" s="1"/>
  <c r="C775" i="1"/>
  <c r="D774" i="1"/>
  <c r="C774" i="1"/>
  <c r="D773" i="1"/>
  <c r="G773" i="1" s="1"/>
  <c r="C773" i="1"/>
  <c r="D772" i="1"/>
  <c r="G772" i="1" s="1"/>
  <c r="C772" i="1"/>
  <c r="H771" i="1"/>
  <c r="D771" i="1"/>
  <c r="G771" i="1" s="1"/>
  <c r="C771" i="1"/>
  <c r="D770" i="1"/>
  <c r="C770" i="1"/>
  <c r="D769" i="1"/>
  <c r="G769" i="1" s="1"/>
  <c r="C769" i="1"/>
  <c r="D768" i="1"/>
  <c r="G768" i="1" s="1"/>
  <c r="C768" i="1"/>
  <c r="H767" i="1"/>
  <c r="D767" i="1"/>
  <c r="G767" i="1" s="1"/>
  <c r="C767" i="1"/>
  <c r="D766" i="1"/>
  <c r="C766" i="1"/>
  <c r="D765" i="1"/>
  <c r="G765" i="1" s="1"/>
  <c r="C765" i="1"/>
  <c r="D764" i="1"/>
  <c r="G764" i="1" s="1"/>
  <c r="C764" i="1"/>
  <c r="H763" i="1"/>
  <c r="D763" i="1"/>
  <c r="G763" i="1" s="1"/>
  <c r="C763" i="1"/>
  <c r="D762" i="1"/>
  <c r="C762" i="1"/>
  <c r="D761" i="1"/>
  <c r="G761" i="1" s="1"/>
  <c r="C761" i="1"/>
  <c r="D760" i="1"/>
  <c r="G760" i="1" s="1"/>
  <c r="C760" i="1"/>
  <c r="H759" i="1"/>
  <c r="D759" i="1"/>
  <c r="G759" i="1" s="1"/>
  <c r="C759" i="1"/>
  <c r="D758" i="1"/>
  <c r="C758" i="1"/>
  <c r="D757" i="1"/>
  <c r="G757" i="1" s="1"/>
  <c r="C757" i="1"/>
  <c r="D756" i="1"/>
  <c r="G756" i="1" s="1"/>
  <c r="C756" i="1"/>
  <c r="D755" i="1"/>
  <c r="G755" i="1" s="1"/>
  <c r="C755" i="1"/>
  <c r="D754" i="1"/>
  <c r="C754" i="1"/>
  <c r="D753" i="1"/>
  <c r="G753" i="1" s="1"/>
  <c r="C753" i="1"/>
  <c r="D752" i="1"/>
  <c r="G752" i="1" s="1"/>
  <c r="C752" i="1"/>
  <c r="H751" i="1"/>
  <c r="D751" i="1"/>
  <c r="G751" i="1" s="1"/>
  <c r="C751" i="1"/>
  <c r="D750" i="1"/>
  <c r="C750" i="1"/>
  <c r="D749" i="1"/>
  <c r="G749" i="1" s="1"/>
  <c r="C749" i="1"/>
  <c r="D748" i="1"/>
  <c r="G748" i="1" s="1"/>
  <c r="C748" i="1"/>
  <c r="H747" i="1"/>
  <c r="D747" i="1"/>
  <c r="G747" i="1" s="1"/>
  <c r="C747" i="1"/>
  <c r="D746" i="1"/>
  <c r="C746" i="1"/>
  <c r="D745" i="1"/>
  <c r="G745" i="1" s="1"/>
  <c r="C745" i="1"/>
  <c r="D744" i="1"/>
  <c r="G744" i="1" s="1"/>
  <c r="C744" i="1"/>
  <c r="H743" i="1"/>
  <c r="D743" i="1"/>
  <c r="G743" i="1" s="1"/>
  <c r="C743" i="1"/>
  <c r="D742" i="1"/>
  <c r="C742" i="1"/>
  <c r="D741" i="1"/>
  <c r="G741" i="1" s="1"/>
  <c r="C741" i="1"/>
  <c r="D740" i="1"/>
  <c r="G740" i="1" s="1"/>
  <c r="C740" i="1"/>
  <c r="H739" i="1"/>
  <c r="D739" i="1"/>
  <c r="G739" i="1" s="1"/>
  <c r="C739" i="1"/>
  <c r="D738" i="1"/>
  <c r="C738" i="1"/>
  <c r="D737" i="1"/>
  <c r="G737" i="1" s="1"/>
  <c r="C737" i="1"/>
  <c r="D736" i="1"/>
  <c r="G736" i="1" s="1"/>
  <c r="C736" i="1"/>
  <c r="H735" i="1"/>
  <c r="D735" i="1"/>
  <c r="G735" i="1" s="1"/>
  <c r="C735" i="1"/>
  <c r="D734" i="1"/>
  <c r="C734" i="1"/>
  <c r="D733" i="1"/>
  <c r="G733" i="1" s="1"/>
  <c r="C733" i="1"/>
  <c r="D732" i="1"/>
  <c r="G732" i="1" s="1"/>
  <c r="C732" i="1"/>
  <c r="H731" i="1"/>
  <c r="D731" i="1"/>
  <c r="G731" i="1" s="1"/>
  <c r="C731" i="1"/>
  <c r="D730" i="1"/>
  <c r="C730" i="1"/>
  <c r="D729" i="1"/>
  <c r="G729" i="1" s="1"/>
  <c r="C729" i="1"/>
  <c r="D728" i="1"/>
  <c r="G728" i="1" s="1"/>
  <c r="C728" i="1"/>
  <c r="D727" i="1"/>
  <c r="G727" i="1" s="1"/>
  <c r="C727" i="1"/>
  <c r="D726" i="1"/>
  <c r="C726" i="1"/>
  <c r="D725" i="1"/>
  <c r="G725" i="1" s="1"/>
  <c r="C725" i="1"/>
  <c r="D724" i="1"/>
  <c r="G724" i="1" s="1"/>
  <c r="C724" i="1"/>
  <c r="H723" i="1"/>
  <c r="D723" i="1"/>
  <c r="G723" i="1" s="1"/>
  <c r="C723" i="1"/>
  <c r="D722" i="1"/>
  <c r="C722" i="1"/>
  <c r="D721" i="1"/>
  <c r="G721" i="1" s="1"/>
  <c r="C721" i="1"/>
  <c r="D720" i="1"/>
  <c r="G720" i="1" s="1"/>
  <c r="C720" i="1"/>
  <c r="D719" i="1"/>
  <c r="G719" i="1" s="1"/>
  <c r="C719" i="1"/>
  <c r="D718" i="1"/>
  <c r="C718" i="1"/>
  <c r="D717" i="1"/>
  <c r="G717" i="1" s="1"/>
  <c r="C717" i="1"/>
  <c r="D716" i="1"/>
  <c r="G716" i="1" s="1"/>
  <c r="C716" i="1"/>
  <c r="D715" i="1"/>
  <c r="C715" i="1"/>
  <c r="H715" i="1" s="1"/>
  <c r="D714" i="1"/>
  <c r="C714" i="1"/>
  <c r="D713" i="1"/>
  <c r="G713" i="1" s="1"/>
  <c r="C713" i="1"/>
  <c r="D712" i="1"/>
  <c r="G712" i="1" s="1"/>
  <c r="C712" i="1"/>
  <c r="H711" i="1"/>
  <c r="D711" i="1"/>
  <c r="G711" i="1" s="1"/>
  <c r="C711" i="1"/>
  <c r="D710" i="1"/>
  <c r="C710" i="1"/>
  <c r="D709" i="1"/>
  <c r="G709" i="1" s="1"/>
  <c r="C709" i="1"/>
  <c r="D708" i="1"/>
  <c r="G708" i="1" s="1"/>
  <c r="C708" i="1"/>
  <c r="H707" i="1"/>
  <c r="D707" i="1"/>
  <c r="G707" i="1" s="1"/>
  <c r="C707" i="1"/>
  <c r="D706" i="1"/>
  <c r="C706" i="1"/>
  <c r="D705" i="1"/>
  <c r="G705" i="1" s="1"/>
  <c r="C705" i="1"/>
  <c r="D704" i="1"/>
  <c r="G704" i="1" s="1"/>
  <c r="C704" i="1"/>
  <c r="H703" i="1"/>
  <c r="D703" i="1"/>
  <c r="G703" i="1" s="1"/>
  <c r="C703" i="1"/>
  <c r="D702" i="1"/>
  <c r="C702" i="1"/>
  <c r="D701" i="1"/>
  <c r="G701" i="1" s="1"/>
  <c r="C701" i="1"/>
  <c r="D700" i="1"/>
  <c r="G700" i="1" s="1"/>
  <c r="C700" i="1"/>
  <c r="H699" i="1"/>
  <c r="D699" i="1"/>
  <c r="G699" i="1" s="1"/>
  <c r="C699" i="1"/>
  <c r="D698" i="1"/>
  <c r="C698" i="1"/>
  <c r="D697" i="1"/>
  <c r="G697" i="1" s="1"/>
  <c r="C697" i="1"/>
  <c r="D696" i="1"/>
  <c r="G696" i="1" s="1"/>
  <c r="C696" i="1"/>
  <c r="D695" i="1"/>
  <c r="G695" i="1" s="1"/>
  <c r="C695" i="1"/>
  <c r="D694" i="1"/>
  <c r="C694" i="1"/>
  <c r="D693" i="1"/>
  <c r="G693" i="1" s="1"/>
  <c r="C693" i="1"/>
  <c r="D692" i="1"/>
  <c r="G692" i="1" s="1"/>
  <c r="C692" i="1"/>
  <c r="H691" i="1"/>
  <c r="D691" i="1"/>
  <c r="G691" i="1" s="1"/>
  <c r="C691" i="1"/>
  <c r="D690" i="1"/>
  <c r="C690" i="1"/>
  <c r="D689" i="1"/>
  <c r="G689" i="1" s="1"/>
  <c r="C689" i="1"/>
  <c r="D688" i="1"/>
  <c r="G688" i="1" s="1"/>
  <c r="C688" i="1"/>
  <c r="H687" i="1"/>
  <c r="D687" i="1"/>
  <c r="G687" i="1" s="1"/>
  <c r="C687" i="1"/>
  <c r="D686" i="1"/>
  <c r="C686" i="1"/>
  <c r="D685" i="1"/>
  <c r="G685" i="1" s="1"/>
  <c r="C685" i="1"/>
  <c r="D684" i="1"/>
  <c r="G684" i="1" s="1"/>
  <c r="C684" i="1"/>
  <c r="H683" i="1"/>
  <c r="D683" i="1"/>
  <c r="G683" i="1" s="1"/>
  <c r="C683" i="1"/>
  <c r="D682" i="1"/>
  <c r="C682" i="1"/>
  <c r="D681" i="1"/>
  <c r="G681" i="1" s="1"/>
  <c r="C681" i="1"/>
  <c r="D680" i="1"/>
  <c r="G680" i="1" s="1"/>
  <c r="C680" i="1"/>
  <c r="H679" i="1"/>
  <c r="D679" i="1"/>
  <c r="G679" i="1" s="1"/>
  <c r="C679" i="1"/>
  <c r="D678" i="1"/>
  <c r="C678" i="1"/>
  <c r="D677" i="1"/>
  <c r="G677" i="1" s="1"/>
  <c r="C677" i="1"/>
  <c r="D676" i="1"/>
  <c r="G676" i="1" s="1"/>
  <c r="C676" i="1"/>
  <c r="H675" i="1"/>
  <c r="D675" i="1"/>
  <c r="G675" i="1" s="1"/>
  <c r="C675" i="1"/>
  <c r="D674" i="1"/>
  <c r="C674" i="1"/>
  <c r="D673" i="1"/>
  <c r="G673" i="1" s="1"/>
  <c r="C673" i="1"/>
  <c r="D672" i="1"/>
  <c r="G672" i="1" s="1"/>
  <c r="C672" i="1"/>
  <c r="D671" i="1"/>
  <c r="G671" i="1" s="1"/>
  <c r="C671" i="1"/>
  <c r="D670" i="1"/>
  <c r="C670" i="1"/>
  <c r="D669" i="1"/>
  <c r="G669" i="1" s="1"/>
  <c r="C669" i="1"/>
  <c r="D668" i="1"/>
  <c r="G668" i="1" s="1"/>
  <c r="C668" i="1"/>
  <c r="H667" i="1"/>
  <c r="D667" i="1"/>
  <c r="G667" i="1" s="1"/>
  <c r="C667" i="1"/>
  <c r="D666" i="1"/>
  <c r="C666" i="1"/>
  <c r="D665" i="1"/>
  <c r="G665" i="1" s="1"/>
  <c r="C665" i="1"/>
  <c r="D664" i="1"/>
  <c r="G664" i="1" s="1"/>
  <c r="C664" i="1"/>
  <c r="D663" i="1"/>
  <c r="G663" i="1" s="1"/>
  <c r="C663" i="1"/>
  <c r="D662" i="1"/>
  <c r="C662" i="1"/>
  <c r="D661" i="1"/>
  <c r="G661" i="1" s="1"/>
  <c r="C661" i="1"/>
  <c r="D660" i="1"/>
  <c r="G660" i="1" s="1"/>
  <c r="C660" i="1"/>
  <c r="H659" i="1"/>
  <c r="D659" i="1"/>
  <c r="G659" i="1" s="1"/>
  <c r="C659" i="1"/>
  <c r="D658" i="1"/>
  <c r="C658" i="1"/>
  <c r="D657" i="1"/>
  <c r="C657" i="1"/>
  <c r="D656" i="1"/>
  <c r="G656" i="1" s="1"/>
  <c r="C656" i="1"/>
  <c r="H655" i="1"/>
  <c r="D655" i="1"/>
  <c r="G655" i="1" s="1"/>
  <c r="C655" i="1"/>
  <c r="D654" i="1"/>
  <c r="C654" i="1"/>
  <c r="D653" i="1"/>
  <c r="G653" i="1" s="1"/>
  <c r="C653" i="1"/>
  <c r="D652" i="1"/>
  <c r="G652" i="1" s="1"/>
  <c r="C652" i="1"/>
  <c r="D651" i="1"/>
  <c r="G651" i="1" s="1"/>
  <c r="C651" i="1"/>
  <c r="D650" i="1"/>
  <c r="C650" i="1"/>
  <c r="D648" i="1"/>
  <c r="H648" i="1" s="1"/>
  <c r="C648" i="1"/>
  <c r="H647" i="1"/>
  <c r="G647" i="1"/>
  <c r="D647" i="1"/>
  <c r="C647" i="1"/>
  <c r="G646" i="1"/>
  <c r="D646" i="1"/>
  <c r="H646" i="1" s="1"/>
  <c r="C646" i="1"/>
  <c r="H645" i="1"/>
  <c r="G645" i="1"/>
  <c r="D645" i="1"/>
  <c r="C645" i="1"/>
  <c r="H636" i="1"/>
  <c r="G636" i="1"/>
  <c r="D636" i="1"/>
  <c r="C636" i="1"/>
  <c r="H635" i="1"/>
  <c r="G635" i="1"/>
  <c r="D635" i="1"/>
  <c r="C635" i="1"/>
  <c r="D632" i="1"/>
  <c r="C632" i="1"/>
  <c r="D631" i="1"/>
  <c r="H631" i="1" s="1"/>
  <c r="C631" i="1"/>
  <c r="D630" i="1"/>
  <c r="H630" i="1" s="1"/>
  <c r="C630" i="1"/>
  <c r="G629" i="1"/>
  <c r="D629" i="1"/>
  <c r="H629" i="1" s="1"/>
  <c r="C629" i="1"/>
  <c r="D628" i="1"/>
  <c r="C628" i="1"/>
  <c r="D627" i="1"/>
  <c r="H627" i="1" s="1"/>
  <c r="C627" i="1"/>
  <c r="D626" i="1"/>
  <c r="H626" i="1" s="1"/>
  <c r="C626" i="1"/>
  <c r="G625" i="1"/>
  <c r="D625" i="1"/>
  <c r="H625" i="1" s="1"/>
  <c r="C625" i="1"/>
  <c r="D624" i="1"/>
  <c r="C624" i="1"/>
  <c r="D623" i="1"/>
  <c r="H622" i="1"/>
  <c r="D622" i="1"/>
  <c r="G622" i="1" s="1"/>
  <c r="C622" i="1"/>
  <c r="D621" i="1"/>
  <c r="C621" i="1"/>
  <c r="D620" i="1"/>
  <c r="G620" i="1" s="1"/>
  <c r="C620" i="1"/>
  <c r="D619" i="1"/>
  <c r="G619" i="1" s="1"/>
  <c r="C619" i="1"/>
  <c r="H618" i="1"/>
  <c r="D618" i="1"/>
  <c r="G618" i="1" s="1"/>
  <c r="C618" i="1"/>
  <c r="D617" i="1"/>
  <c r="C617" i="1"/>
  <c r="D616" i="1"/>
  <c r="G616" i="1" s="1"/>
  <c r="C616" i="1"/>
  <c r="D615" i="1"/>
  <c r="G615" i="1" s="1"/>
  <c r="C615" i="1"/>
  <c r="H614" i="1"/>
  <c r="D614" i="1"/>
  <c r="G614" i="1" s="1"/>
  <c r="C614" i="1"/>
  <c r="D613" i="1"/>
  <c r="C613" i="1"/>
  <c r="D612" i="1"/>
  <c r="G612" i="1" s="1"/>
  <c r="C612" i="1"/>
  <c r="D611" i="1"/>
  <c r="G611" i="1" s="1"/>
  <c r="C611" i="1"/>
  <c r="H610" i="1"/>
  <c r="D610" i="1"/>
  <c r="G610" i="1" s="1"/>
  <c r="C610" i="1"/>
  <c r="D609" i="1"/>
  <c r="C609" i="1"/>
  <c r="D608" i="1"/>
  <c r="G608" i="1" s="1"/>
  <c r="C608" i="1"/>
  <c r="D607" i="1"/>
  <c r="G607" i="1" s="1"/>
  <c r="C607" i="1"/>
  <c r="D606" i="1"/>
  <c r="G606" i="1" s="1"/>
  <c r="C606" i="1"/>
  <c r="D605" i="1"/>
  <c r="C605" i="1"/>
  <c r="D604" i="1"/>
  <c r="G604" i="1" s="1"/>
  <c r="C604" i="1"/>
  <c r="D603" i="1"/>
  <c r="G603" i="1" s="1"/>
  <c r="C603" i="1"/>
  <c r="H602" i="1"/>
  <c r="D602" i="1"/>
  <c r="G602" i="1" s="1"/>
  <c r="C602" i="1"/>
  <c r="D601" i="1"/>
  <c r="C601" i="1"/>
  <c r="D600" i="1"/>
  <c r="G600" i="1" s="1"/>
  <c r="C600" i="1"/>
  <c r="D599" i="1"/>
  <c r="G599" i="1" s="1"/>
  <c r="C599" i="1"/>
  <c r="D598" i="1"/>
  <c r="G598" i="1" s="1"/>
  <c r="C598" i="1"/>
  <c r="D597" i="1"/>
  <c r="C597" i="1"/>
  <c r="D596" i="1"/>
  <c r="G596" i="1" s="1"/>
  <c r="C596" i="1"/>
  <c r="D595" i="1"/>
  <c r="G595" i="1" s="1"/>
  <c r="C595" i="1"/>
  <c r="H594" i="1"/>
  <c r="D594" i="1"/>
  <c r="G594" i="1" s="1"/>
  <c r="C594" i="1"/>
  <c r="D593" i="1"/>
  <c r="C593" i="1"/>
  <c r="D592" i="1"/>
  <c r="G592" i="1" s="1"/>
  <c r="C592" i="1"/>
  <c r="C591" i="1"/>
  <c r="H590" i="1"/>
  <c r="D590" i="1"/>
  <c r="G590" i="1" s="1"/>
  <c r="C590" i="1"/>
  <c r="D589" i="1"/>
  <c r="C589" i="1"/>
  <c r="D588" i="1"/>
  <c r="G588" i="1" s="1"/>
  <c r="C588" i="1"/>
  <c r="D587" i="1"/>
  <c r="G587" i="1" s="1"/>
  <c r="C587" i="1"/>
  <c r="H586" i="1"/>
  <c r="D586" i="1"/>
  <c r="G586" i="1" s="1"/>
  <c r="C586" i="1"/>
  <c r="D585" i="1"/>
  <c r="C585" i="1"/>
  <c r="D584" i="1"/>
  <c r="G584" i="1" s="1"/>
  <c r="C584" i="1"/>
  <c r="D583" i="1"/>
  <c r="G583" i="1" s="1"/>
  <c r="C583" i="1"/>
  <c r="H582" i="1"/>
  <c r="D582" i="1"/>
  <c r="G582" i="1" s="1"/>
  <c r="C582" i="1"/>
  <c r="D581" i="1"/>
  <c r="C581" i="1"/>
  <c r="D580" i="1"/>
  <c r="G580" i="1" s="1"/>
  <c r="C580" i="1"/>
  <c r="D579" i="1"/>
  <c r="G579" i="1" s="1"/>
  <c r="C579" i="1"/>
  <c r="C578" i="1"/>
  <c r="D577" i="1"/>
  <c r="C577" i="1"/>
  <c r="D576" i="1"/>
  <c r="G576" i="1" s="1"/>
  <c r="C576" i="1"/>
  <c r="D575" i="1"/>
  <c r="G575" i="1" s="1"/>
  <c r="C575" i="1"/>
  <c r="H574" i="1"/>
  <c r="D574" i="1"/>
  <c r="G574" i="1" s="1"/>
  <c r="C574" i="1"/>
  <c r="D573" i="1"/>
  <c r="C573" i="1"/>
  <c r="D572" i="1"/>
  <c r="G572" i="1" s="1"/>
  <c r="C572" i="1"/>
  <c r="D571" i="1"/>
  <c r="G571" i="1" s="1"/>
  <c r="C571" i="1"/>
  <c r="H570" i="1"/>
  <c r="D570" i="1"/>
  <c r="G570" i="1" s="1"/>
  <c r="C570" i="1"/>
  <c r="D569" i="1"/>
  <c r="C569" i="1"/>
  <c r="D568" i="1"/>
  <c r="G568" i="1" s="1"/>
  <c r="C568" i="1"/>
  <c r="D567" i="1"/>
  <c r="G567" i="1" s="1"/>
  <c r="C567" i="1"/>
  <c r="D566" i="1"/>
  <c r="D565" i="1"/>
  <c r="D564" i="1"/>
  <c r="H564" i="1" s="1"/>
  <c r="C564" i="1"/>
  <c r="D563" i="1"/>
  <c r="H563" i="1" s="1"/>
  <c r="C563" i="1"/>
  <c r="D562" i="1"/>
  <c r="H562" i="1" s="1"/>
  <c r="C562" i="1"/>
  <c r="D561" i="1"/>
  <c r="H561" i="1" s="1"/>
  <c r="C561" i="1"/>
  <c r="D560" i="1"/>
  <c r="H560" i="1" s="1"/>
  <c r="C560" i="1"/>
  <c r="D559" i="1"/>
  <c r="H559" i="1" s="1"/>
  <c r="C559" i="1"/>
  <c r="D558" i="1"/>
  <c r="H558" i="1" s="1"/>
  <c r="C558" i="1"/>
  <c r="D557" i="1"/>
  <c r="H557" i="1" s="1"/>
  <c r="C557" i="1"/>
  <c r="D556" i="1"/>
  <c r="H556" i="1" s="1"/>
  <c r="C556" i="1"/>
  <c r="D555" i="1"/>
  <c r="H555" i="1" s="1"/>
  <c r="C555" i="1"/>
  <c r="D554" i="1"/>
  <c r="H554" i="1" s="1"/>
  <c r="C554" i="1"/>
  <c r="D553" i="1"/>
  <c r="H553" i="1" s="1"/>
  <c r="C553" i="1"/>
  <c r="D552" i="1"/>
  <c r="H552" i="1" s="1"/>
  <c r="C552" i="1"/>
  <c r="D551" i="1"/>
  <c r="H551" i="1" s="1"/>
  <c r="C551" i="1"/>
  <c r="D550" i="1"/>
  <c r="H550" i="1" s="1"/>
  <c r="C550" i="1"/>
  <c r="D549" i="1"/>
  <c r="H549" i="1" s="1"/>
  <c r="C549" i="1"/>
  <c r="D548" i="1"/>
  <c r="H548" i="1" s="1"/>
  <c r="C548" i="1"/>
  <c r="D547" i="1"/>
  <c r="H547" i="1" s="1"/>
  <c r="C547" i="1"/>
  <c r="D546" i="1"/>
  <c r="H546" i="1" s="1"/>
  <c r="C546" i="1"/>
  <c r="D545" i="1"/>
  <c r="H545" i="1" s="1"/>
  <c r="C545" i="1"/>
  <c r="D544" i="1"/>
  <c r="G543" i="1"/>
  <c r="D543" i="1"/>
  <c r="H543" i="1" s="1"/>
  <c r="C543" i="1"/>
  <c r="D542" i="1"/>
  <c r="C542" i="1"/>
  <c r="D541" i="1"/>
  <c r="H541" i="1" s="1"/>
  <c r="C541" i="1"/>
  <c r="D540" i="1"/>
  <c r="H540" i="1" s="1"/>
  <c r="C540" i="1"/>
  <c r="G539" i="1"/>
  <c r="D539" i="1"/>
  <c r="H539" i="1" s="1"/>
  <c r="C539" i="1"/>
  <c r="D538" i="1"/>
  <c r="C538" i="1"/>
  <c r="D537" i="1"/>
  <c r="H537" i="1" s="1"/>
  <c r="C537" i="1"/>
  <c r="D536" i="1"/>
  <c r="H536" i="1" s="1"/>
  <c r="C536" i="1"/>
  <c r="G535" i="1"/>
  <c r="D535" i="1"/>
  <c r="H535" i="1" s="1"/>
  <c r="C535" i="1"/>
  <c r="D534" i="1"/>
  <c r="C534" i="1"/>
  <c r="D533" i="1"/>
  <c r="H533" i="1" s="1"/>
  <c r="C533" i="1"/>
  <c r="D532" i="1"/>
  <c r="H532" i="1" s="1"/>
  <c r="C532" i="1"/>
  <c r="G531" i="1"/>
  <c r="D531" i="1"/>
  <c r="H531" i="1" s="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G423" i="1" s="1"/>
  <c r="C423" i="1"/>
  <c r="C422" i="1"/>
  <c r="D421" i="1"/>
  <c r="G421" i="1" s="1"/>
  <c r="C421" i="1"/>
  <c r="D416" i="1"/>
  <c r="C416" i="1"/>
  <c r="D415" i="1"/>
  <c r="C415" i="1"/>
  <c r="D414" i="1"/>
  <c r="C414" i="1"/>
  <c r="D411" i="1"/>
  <c r="C411" i="1"/>
  <c r="D410" i="1"/>
  <c r="G410" i="1" s="1"/>
  <c r="C410" i="1"/>
  <c r="H409" i="1"/>
  <c r="D409" i="1"/>
  <c r="G409" i="1" s="1"/>
  <c r="C409" i="1"/>
  <c r="D408" i="1"/>
  <c r="G408" i="1" s="1"/>
  <c r="C408" i="1"/>
  <c r="D407" i="1"/>
  <c r="C407" i="1"/>
  <c r="D406" i="1"/>
  <c r="G406" i="1" s="1"/>
  <c r="C406" i="1"/>
  <c r="H405" i="1"/>
  <c r="D405" i="1"/>
  <c r="G405" i="1" s="1"/>
  <c r="C405" i="1"/>
  <c r="D404" i="1"/>
  <c r="G404" i="1" s="1"/>
  <c r="C404" i="1"/>
  <c r="D403" i="1"/>
  <c r="C403" i="1"/>
  <c r="D402" i="1"/>
  <c r="G402" i="1" s="1"/>
  <c r="C402" i="1"/>
  <c r="H401" i="1"/>
  <c r="D401" i="1"/>
  <c r="G401" i="1" s="1"/>
  <c r="C401" i="1"/>
  <c r="D400" i="1"/>
  <c r="G400" i="1" s="1"/>
  <c r="C400" i="1"/>
  <c r="D399" i="1"/>
  <c r="C399" i="1"/>
  <c r="D398" i="1"/>
  <c r="G398" i="1" s="1"/>
  <c r="C398" i="1"/>
  <c r="H397" i="1"/>
  <c r="D397" i="1"/>
  <c r="G397" i="1" s="1"/>
  <c r="C397" i="1"/>
  <c r="D396" i="1"/>
  <c r="G396" i="1" s="1"/>
  <c r="C396" i="1"/>
  <c r="D395" i="1"/>
  <c r="C395" i="1"/>
  <c r="D394" i="1"/>
  <c r="G394" i="1" s="1"/>
  <c r="C394" i="1"/>
  <c r="H393" i="1"/>
  <c r="D393" i="1"/>
  <c r="G393" i="1" s="1"/>
  <c r="C393" i="1"/>
  <c r="D392" i="1"/>
  <c r="G392" i="1" s="1"/>
  <c r="C392" i="1"/>
  <c r="D391" i="1"/>
  <c r="C391" i="1"/>
  <c r="D390" i="1"/>
  <c r="G390" i="1" s="1"/>
  <c r="C390" i="1"/>
  <c r="H389" i="1"/>
  <c r="D389" i="1"/>
  <c r="G389" i="1" s="1"/>
  <c r="C389" i="1"/>
  <c r="D388" i="1"/>
  <c r="G388" i="1" s="1"/>
  <c r="C388" i="1"/>
  <c r="D387" i="1"/>
  <c r="C387" i="1"/>
  <c r="D386" i="1"/>
  <c r="G386" i="1" s="1"/>
  <c r="C386" i="1"/>
  <c r="H385" i="1"/>
  <c r="D385" i="1"/>
  <c r="G385" i="1" s="1"/>
  <c r="C385" i="1"/>
  <c r="D384" i="1"/>
  <c r="G384" i="1" s="1"/>
  <c r="C384" i="1"/>
  <c r="D383" i="1"/>
  <c r="C383" i="1"/>
  <c r="D382" i="1"/>
  <c r="G382" i="1" s="1"/>
  <c r="C382" i="1"/>
  <c r="H381" i="1"/>
  <c r="D381" i="1"/>
  <c r="G381" i="1" s="1"/>
  <c r="C381" i="1"/>
  <c r="D380" i="1"/>
  <c r="G380" i="1" s="1"/>
  <c r="C380" i="1"/>
  <c r="D379" i="1"/>
  <c r="C379" i="1"/>
  <c r="D378" i="1"/>
  <c r="C378" i="1"/>
  <c r="H377" i="1"/>
  <c r="D377" i="1"/>
  <c r="C377" i="1"/>
  <c r="G377" i="1" s="1"/>
  <c r="D376" i="1"/>
  <c r="H376" i="1" s="1"/>
  <c r="C376" i="1"/>
  <c r="D375" i="1"/>
  <c r="C375" i="1"/>
  <c r="D374" i="1"/>
  <c r="C374" i="1"/>
  <c r="D373" i="1"/>
  <c r="H373" i="1" s="1"/>
  <c r="C373" i="1"/>
  <c r="G373" i="1" s="1"/>
  <c r="D372" i="1"/>
  <c r="H372" i="1" s="1"/>
  <c r="C372" i="1"/>
  <c r="D371" i="1"/>
  <c r="C371" i="1"/>
  <c r="D370" i="1"/>
  <c r="C370" i="1"/>
  <c r="D369" i="1"/>
  <c r="H369" i="1" s="1"/>
  <c r="C369" i="1"/>
  <c r="D367" i="1"/>
  <c r="C367" i="1"/>
  <c r="D366" i="1"/>
  <c r="C366" i="1"/>
  <c r="H365" i="1"/>
  <c r="D365" i="1"/>
  <c r="C365" i="1"/>
  <c r="G365" i="1" s="1"/>
  <c r="H364" i="1"/>
  <c r="D364" i="1"/>
  <c r="C364" i="1"/>
  <c r="D363" i="1"/>
  <c r="C363" i="1"/>
  <c r="D362" i="1"/>
  <c r="C362" i="1"/>
  <c r="D361" i="1"/>
  <c r="H361" i="1" s="1"/>
  <c r="C361" i="1"/>
  <c r="H360" i="1"/>
  <c r="D360" i="1"/>
  <c r="C360" i="1"/>
  <c r="D359" i="1"/>
  <c r="C359" i="1"/>
  <c r="D358" i="1"/>
  <c r="C358" i="1"/>
  <c r="H357" i="1"/>
  <c r="D357" i="1"/>
  <c r="C357" i="1"/>
  <c r="G357" i="1" s="1"/>
  <c r="D356" i="1"/>
  <c r="D354" i="1"/>
  <c r="C354" i="1"/>
  <c r="H353" i="1"/>
  <c r="D353" i="1"/>
  <c r="C353" i="1"/>
  <c r="G353" i="1" s="1"/>
  <c r="D352" i="1"/>
  <c r="H352" i="1" s="1"/>
  <c r="C352" i="1"/>
  <c r="D351" i="1"/>
  <c r="C351" i="1"/>
  <c r="D350" i="1"/>
  <c r="C350" i="1"/>
  <c r="H349" i="1"/>
  <c r="D349" i="1"/>
  <c r="C349" i="1"/>
  <c r="G349" i="1" s="1"/>
  <c r="D348" i="1"/>
  <c r="H348" i="1" s="1"/>
  <c r="C348" i="1"/>
  <c r="D347" i="1"/>
  <c r="C347" i="1"/>
  <c r="D346" i="1"/>
  <c r="C346" i="1"/>
  <c r="H345" i="1"/>
  <c r="D345" i="1"/>
  <c r="C345" i="1"/>
  <c r="G345" i="1" s="1"/>
  <c r="D344" i="1"/>
  <c r="H344" i="1" s="1"/>
  <c r="C344" i="1"/>
  <c r="D343" i="1"/>
  <c r="C343" i="1"/>
  <c r="D342" i="1"/>
  <c r="C342" i="1"/>
  <c r="H341" i="1"/>
  <c r="D341" i="1"/>
  <c r="C341" i="1"/>
  <c r="G341" i="1" s="1"/>
  <c r="D340" i="1"/>
  <c r="H340" i="1" s="1"/>
  <c r="C340" i="1"/>
  <c r="G339" i="1"/>
  <c r="D339" i="1"/>
  <c r="H339" i="1" s="1"/>
  <c r="C339" i="1"/>
  <c r="D338" i="1"/>
  <c r="H338" i="1" s="1"/>
  <c r="C338" i="1"/>
  <c r="G337" i="1"/>
  <c r="D337" i="1"/>
  <c r="H337" i="1" s="1"/>
  <c r="C337" i="1"/>
  <c r="D336" i="1"/>
  <c r="H336" i="1" s="1"/>
  <c r="C336" i="1"/>
  <c r="G335" i="1"/>
  <c r="D335" i="1"/>
  <c r="H335" i="1" s="1"/>
  <c r="C335" i="1"/>
  <c r="D334" i="1"/>
  <c r="H334" i="1" s="1"/>
  <c r="C334" i="1"/>
  <c r="G333" i="1"/>
  <c r="D333" i="1"/>
  <c r="H333" i="1" s="1"/>
  <c r="C333" i="1"/>
  <c r="D332" i="1"/>
  <c r="H332" i="1" s="1"/>
  <c r="C332" i="1"/>
  <c r="G331" i="1"/>
  <c r="D331" i="1"/>
  <c r="H331" i="1" s="1"/>
  <c r="C331" i="1"/>
  <c r="D330" i="1"/>
  <c r="H330" i="1" s="1"/>
  <c r="C330" i="1"/>
  <c r="G329" i="1"/>
  <c r="D329" i="1"/>
  <c r="H329" i="1" s="1"/>
  <c r="C329" i="1"/>
  <c r="D328" i="1"/>
  <c r="H328" i="1" s="1"/>
  <c r="C328" i="1"/>
  <c r="G327" i="1"/>
  <c r="D327" i="1"/>
  <c r="H327" i="1" s="1"/>
  <c r="C327" i="1"/>
  <c r="D326" i="1"/>
  <c r="H326" i="1" s="1"/>
  <c r="C326" i="1"/>
  <c r="G325" i="1"/>
  <c r="D325" i="1"/>
  <c r="H325" i="1" s="1"/>
  <c r="C325" i="1"/>
  <c r="D324" i="1"/>
  <c r="H324" i="1" s="1"/>
  <c r="C324" i="1"/>
  <c r="G323" i="1"/>
  <c r="D323" i="1"/>
  <c r="H323" i="1" s="1"/>
  <c r="C323" i="1"/>
  <c r="D322" i="1"/>
  <c r="H322" i="1" s="1"/>
  <c r="C322" i="1"/>
  <c r="G321" i="1"/>
  <c r="D321" i="1"/>
  <c r="H321" i="1" s="1"/>
  <c r="C321" i="1"/>
  <c r="D320" i="1"/>
  <c r="H320" i="1" s="1"/>
  <c r="C320" i="1"/>
  <c r="G319" i="1"/>
  <c r="D319" i="1"/>
  <c r="H319" i="1" s="1"/>
  <c r="C319" i="1"/>
  <c r="D318" i="1"/>
  <c r="H318" i="1" s="1"/>
  <c r="C318" i="1"/>
  <c r="G317" i="1"/>
  <c r="D317" i="1"/>
  <c r="H317" i="1" s="1"/>
  <c r="C317" i="1"/>
  <c r="D315" i="1"/>
  <c r="H315" i="1" s="1"/>
  <c r="C315" i="1"/>
  <c r="G314" i="1"/>
  <c r="D314" i="1"/>
  <c r="H314" i="1" s="1"/>
  <c r="C314" i="1"/>
  <c r="D313" i="1"/>
  <c r="H313" i="1" s="1"/>
  <c r="C313" i="1"/>
  <c r="G312" i="1"/>
  <c r="D312" i="1"/>
  <c r="H312" i="1" s="1"/>
  <c r="C312" i="1"/>
  <c r="D311" i="1"/>
  <c r="H311" i="1" s="1"/>
  <c r="C311" i="1"/>
  <c r="G310" i="1"/>
  <c r="D310" i="1"/>
  <c r="H310" i="1" s="1"/>
  <c r="C310" i="1"/>
  <c r="D309" i="1"/>
  <c r="H309" i="1" s="1"/>
  <c r="C309" i="1"/>
  <c r="G308" i="1"/>
  <c r="D308" i="1"/>
  <c r="H308" i="1" s="1"/>
  <c r="C308" i="1"/>
  <c r="D307" i="1"/>
  <c r="H307" i="1" s="1"/>
  <c r="C307" i="1"/>
  <c r="G306" i="1"/>
  <c r="D306" i="1"/>
  <c r="H306" i="1" s="1"/>
  <c r="C306" i="1"/>
  <c r="D305" i="1"/>
  <c r="H305" i="1" s="1"/>
  <c r="C305" i="1"/>
  <c r="D304" i="1"/>
  <c r="G302" i="1"/>
  <c r="D302" i="1"/>
  <c r="H302" i="1" s="1"/>
  <c r="C302" i="1"/>
  <c r="D301" i="1"/>
  <c r="H301" i="1" s="1"/>
  <c r="C301" i="1"/>
  <c r="D300" i="1"/>
  <c r="H300" i="1" s="1"/>
  <c r="C300" i="1"/>
  <c r="D299" i="1"/>
  <c r="H299" i="1" s="1"/>
  <c r="C299" i="1"/>
  <c r="D298" i="1"/>
  <c r="H298" i="1" s="1"/>
  <c r="C298" i="1"/>
  <c r="D294" i="1"/>
  <c r="H294" i="1" s="1"/>
  <c r="C294" i="1"/>
  <c r="G293" i="1"/>
  <c r="D293" i="1"/>
  <c r="H293" i="1" s="1"/>
  <c r="C293" i="1"/>
  <c r="D292" i="1"/>
  <c r="H292" i="1" s="1"/>
  <c r="C292" i="1"/>
  <c r="G291" i="1"/>
  <c r="D291" i="1"/>
  <c r="H291" i="1" s="1"/>
  <c r="C291" i="1"/>
  <c r="D290" i="1"/>
  <c r="H290" i="1" s="1"/>
  <c r="C290" i="1"/>
  <c r="G289" i="1"/>
  <c r="D289" i="1"/>
  <c r="H289" i="1" s="1"/>
  <c r="C289" i="1"/>
  <c r="D288" i="1"/>
  <c r="H288" i="1" s="1"/>
  <c r="C288" i="1"/>
  <c r="G287" i="1"/>
  <c r="D287" i="1"/>
  <c r="H287" i="1" s="1"/>
  <c r="C287" i="1"/>
  <c r="D286" i="1"/>
  <c r="H286" i="1" s="1"/>
  <c r="C286" i="1"/>
  <c r="G285" i="1"/>
  <c r="D285" i="1"/>
  <c r="H285" i="1" s="1"/>
  <c r="C285" i="1"/>
  <c r="D284" i="1"/>
  <c r="H284" i="1" s="1"/>
  <c r="C284" i="1"/>
  <c r="G283" i="1"/>
  <c r="D283" i="1"/>
  <c r="H283" i="1" s="1"/>
  <c r="C283" i="1"/>
  <c r="D282" i="1"/>
  <c r="H282" i="1" s="1"/>
  <c r="C282" i="1"/>
  <c r="G281" i="1"/>
  <c r="D281" i="1"/>
  <c r="H281" i="1" s="1"/>
  <c r="C281" i="1"/>
  <c r="D280" i="1"/>
  <c r="H280" i="1" s="1"/>
  <c r="C280" i="1"/>
  <c r="G279" i="1"/>
  <c r="D279" i="1"/>
  <c r="H279" i="1" s="1"/>
  <c r="C279" i="1"/>
  <c r="D278" i="1"/>
  <c r="H278" i="1" s="1"/>
  <c r="C278" i="1"/>
  <c r="G277" i="1"/>
  <c r="D277" i="1"/>
  <c r="H277" i="1" s="1"/>
  <c r="C277" i="1"/>
  <c r="D276" i="1"/>
  <c r="H276" i="1" s="1"/>
  <c r="C276" i="1"/>
  <c r="G275" i="1"/>
  <c r="D275" i="1"/>
  <c r="H275" i="1" s="1"/>
  <c r="C275" i="1"/>
  <c r="D274" i="1"/>
  <c r="H274" i="1" s="1"/>
  <c r="C274" i="1"/>
  <c r="G273" i="1"/>
  <c r="D273" i="1"/>
  <c r="H273" i="1" s="1"/>
  <c r="C273" i="1"/>
  <c r="D272" i="1"/>
  <c r="H272" i="1" s="1"/>
  <c r="C272" i="1"/>
  <c r="D271" i="1"/>
  <c r="H271" i="1" s="1"/>
  <c r="C271" i="1"/>
  <c r="C270" i="1"/>
  <c r="G268" i="1"/>
  <c r="D268" i="1"/>
  <c r="H268" i="1" s="1"/>
  <c r="C268" i="1"/>
  <c r="D267" i="1"/>
  <c r="H267" i="1" s="1"/>
  <c r="C267" i="1"/>
  <c r="G266" i="1"/>
  <c r="D266" i="1"/>
  <c r="H266" i="1" s="1"/>
  <c r="C266" i="1"/>
  <c r="D265" i="1"/>
  <c r="H265" i="1" s="1"/>
  <c r="C265" i="1"/>
  <c r="G264" i="1"/>
  <c r="D264" i="1"/>
  <c r="H264" i="1" s="1"/>
  <c r="C264" i="1"/>
  <c r="D263" i="1"/>
  <c r="H263" i="1" s="1"/>
  <c r="C263" i="1"/>
  <c r="G262" i="1"/>
  <c r="D262" i="1"/>
  <c r="H262" i="1" s="1"/>
  <c r="C262" i="1"/>
  <c r="D261" i="1"/>
  <c r="H261" i="1" s="1"/>
  <c r="C261" i="1"/>
  <c r="G260" i="1"/>
  <c r="D260" i="1"/>
  <c r="H260" i="1" s="1"/>
  <c r="C260" i="1"/>
  <c r="D259" i="1"/>
  <c r="H259" i="1" s="1"/>
  <c r="C259" i="1"/>
  <c r="C258" i="1"/>
  <c r="D257" i="1"/>
  <c r="H257" i="1" s="1"/>
  <c r="C257" i="1"/>
  <c r="G256" i="1"/>
  <c r="D256" i="1"/>
  <c r="H256" i="1" s="1"/>
  <c r="C256" i="1"/>
  <c r="D255" i="1"/>
  <c r="H255" i="1" s="1"/>
  <c r="C255" i="1"/>
  <c r="G254" i="1"/>
  <c r="D254" i="1"/>
  <c r="H254" i="1" s="1"/>
  <c r="C254" i="1"/>
  <c r="D253" i="1"/>
  <c r="H253" i="1" s="1"/>
  <c r="C253" i="1"/>
  <c r="G252" i="1"/>
  <c r="D252" i="1"/>
  <c r="H252" i="1" s="1"/>
  <c r="C252" i="1"/>
  <c r="D251" i="1"/>
  <c r="H251" i="1" s="1"/>
  <c r="C251" i="1"/>
  <c r="G250" i="1"/>
  <c r="D250" i="1"/>
  <c r="H250" i="1" s="1"/>
  <c r="C250" i="1"/>
  <c r="D249" i="1"/>
  <c r="H249" i="1" s="1"/>
  <c r="C249" i="1"/>
  <c r="G248" i="1"/>
  <c r="D248" i="1"/>
  <c r="H248" i="1" s="1"/>
  <c r="C248" i="1"/>
  <c r="D247" i="1"/>
  <c r="H247" i="1" s="1"/>
  <c r="C247" i="1"/>
  <c r="G246" i="1"/>
  <c r="D246" i="1"/>
  <c r="H246" i="1" s="1"/>
  <c r="C246" i="1"/>
  <c r="D245" i="1"/>
  <c r="H245" i="1" s="1"/>
  <c r="C245" i="1"/>
  <c r="D244" i="1"/>
  <c r="H244" i="1" s="1"/>
  <c r="C244" i="1"/>
  <c r="D243" i="1"/>
  <c r="H243" i="1" s="1"/>
  <c r="C243" i="1"/>
  <c r="C242" i="1"/>
  <c r="D241" i="1"/>
  <c r="H241" i="1" s="1"/>
  <c r="C241" i="1"/>
  <c r="G240" i="1"/>
  <c r="D240" i="1"/>
  <c r="H240" i="1" s="1"/>
  <c r="C240" i="1"/>
  <c r="D239" i="1"/>
  <c r="H239" i="1" s="1"/>
  <c r="C239" i="1"/>
  <c r="G238" i="1"/>
  <c r="D238" i="1"/>
  <c r="H238" i="1" s="1"/>
  <c r="C238" i="1"/>
  <c r="D237" i="1"/>
  <c r="H237" i="1" s="1"/>
  <c r="C237" i="1"/>
  <c r="G236" i="1"/>
  <c r="D236" i="1"/>
  <c r="H236" i="1" s="1"/>
  <c r="C236" i="1"/>
  <c r="D235" i="1"/>
  <c r="H235" i="1" s="1"/>
  <c r="C235" i="1"/>
  <c r="G234" i="1"/>
  <c r="D234" i="1"/>
  <c r="H234" i="1" s="1"/>
  <c r="C234" i="1"/>
  <c r="D233" i="1"/>
  <c r="H233" i="1" s="1"/>
  <c r="C233" i="1"/>
  <c r="D232" i="1"/>
  <c r="H232" i="1" s="1"/>
  <c r="C232" i="1"/>
  <c r="D231" i="1"/>
  <c r="H231" i="1" s="1"/>
  <c r="C231" i="1"/>
  <c r="G230" i="1"/>
  <c r="D230" i="1"/>
  <c r="H230" i="1" s="1"/>
  <c r="C230" i="1"/>
  <c r="D229" i="1"/>
  <c r="H229" i="1" s="1"/>
  <c r="C229" i="1"/>
  <c r="D228" i="1"/>
  <c r="H228" i="1" s="1"/>
  <c r="C228" i="1"/>
  <c r="D227" i="1"/>
  <c r="H227" i="1" s="1"/>
  <c r="C227" i="1"/>
  <c r="D226" i="1"/>
  <c r="D225" i="1"/>
  <c r="H225" i="1" s="1"/>
  <c r="C225" i="1"/>
  <c r="D224" i="1"/>
  <c r="H224" i="1" s="1"/>
  <c r="C224" i="1"/>
  <c r="G223" i="1"/>
  <c r="D223" i="1"/>
  <c r="H223" i="1" s="1"/>
  <c r="C223" i="1"/>
  <c r="D222" i="1"/>
  <c r="H222" i="1" s="1"/>
  <c r="C222" i="1"/>
  <c r="D221" i="1"/>
  <c r="H221" i="1" s="1"/>
  <c r="C221" i="1"/>
  <c r="D220" i="1"/>
  <c r="H220" i="1" s="1"/>
  <c r="C220" i="1"/>
  <c r="G219" i="1"/>
  <c r="D219" i="1"/>
  <c r="H219" i="1" s="1"/>
  <c r="C219" i="1"/>
  <c r="D218" i="1"/>
  <c r="H218" i="1" s="1"/>
  <c r="C218" i="1"/>
  <c r="D217" i="1"/>
  <c r="G216" i="1"/>
  <c r="D216" i="1"/>
  <c r="H216" i="1" s="1"/>
  <c r="C216" i="1"/>
  <c r="D215" i="1"/>
  <c r="H215" i="1" s="1"/>
  <c r="C215" i="1"/>
  <c r="D214" i="1"/>
  <c r="H214" i="1" s="1"/>
  <c r="C214" i="1"/>
  <c r="D213" i="1"/>
  <c r="H213" i="1" s="1"/>
  <c r="C213" i="1"/>
  <c r="C212" i="1"/>
  <c r="D211" i="1"/>
  <c r="H211" i="1" s="1"/>
  <c r="C211" i="1"/>
  <c r="D210" i="1"/>
  <c r="H210" i="1" s="1"/>
  <c r="C210" i="1"/>
  <c r="D209" i="1"/>
  <c r="H209" i="1" s="1"/>
  <c r="C209" i="1"/>
  <c r="G208" i="1"/>
  <c r="D208" i="1"/>
  <c r="H208" i="1" s="1"/>
  <c r="C208" i="1"/>
  <c r="D207" i="1"/>
  <c r="H207" i="1" s="1"/>
  <c r="C207" i="1"/>
  <c r="D206" i="1"/>
  <c r="H206" i="1" s="1"/>
  <c r="C206" i="1"/>
  <c r="D205" i="1"/>
  <c r="H205" i="1" s="1"/>
  <c r="C205" i="1"/>
  <c r="C204" i="1"/>
  <c r="D203" i="1"/>
  <c r="H203" i="1" s="1"/>
  <c r="C203" i="1"/>
  <c r="D202" i="1"/>
  <c r="H202" i="1" s="1"/>
  <c r="C202" i="1"/>
  <c r="D201" i="1"/>
  <c r="H201" i="1" s="1"/>
  <c r="C201" i="1"/>
  <c r="G200" i="1"/>
  <c r="D200" i="1"/>
  <c r="H200" i="1" s="1"/>
  <c r="C200" i="1"/>
  <c r="D199" i="1"/>
  <c r="H199" i="1" s="1"/>
  <c r="C199" i="1"/>
  <c r="G197" i="1"/>
  <c r="D197" i="1"/>
  <c r="H197" i="1" s="1"/>
  <c r="C197" i="1"/>
  <c r="D196" i="1"/>
  <c r="H196" i="1" s="1"/>
  <c r="C196" i="1"/>
  <c r="D195" i="1"/>
  <c r="H195" i="1" s="1"/>
  <c r="C195" i="1"/>
  <c r="D194" i="1"/>
  <c r="H194" i="1" s="1"/>
  <c r="C194" i="1"/>
  <c r="D193" i="1"/>
  <c r="H193" i="1" s="1"/>
  <c r="C193" i="1"/>
  <c r="D192" i="1"/>
  <c r="H192" i="1" s="1"/>
  <c r="C192" i="1"/>
  <c r="D191" i="1"/>
  <c r="H191" i="1" s="1"/>
  <c r="C191" i="1"/>
  <c r="C190" i="1"/>
  <c r="G189" i="1"/>
  <c r="D189" i="1"/>
  <c r="H189" i="1" s="1"/>
  <c r="C189" i="1"/>
  <c r="D188" i="1"/>
  <c r="H188" i="1" s="1"/>
  <c r="C188" i="1"/>
  <c r="D187" i="1"/>
  <c r="H187" i="1" s="1"/>
  <c r="C187" i="1"/>
  <c r="D186" i="1"/>
  <c r="H186" i="1" s="1"/>
  <c r="C186" i="1"/>
  <c r="G185"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C174" i="1"/>
  <c r="G173" i="1"/>
  <c r="D173" i="1"/>
  <c r="H173" i="1" s="1"/>
  <c r="C173" i="1"/>
  <c r="D172" i="1"/>
  <c r="H172" i="1" s="1"/>
  <c r="C172" i="1"/>
  <c r="D171" i="1"/>
  <c r="H171" i="1" s="1"/>
  <c r="C171" i="1"/>
  <c r="D170" i="1"/>
  <c r="H170" i="1" s="1"/>
  <c r="C170" i="1"/>
  <c r="D169" i="1"/>
  <c r="H169" i="1" s="1"/>
  <c r="C169" i="1"/>
  <c r="D168" i="1"/>
  <c r="H168" i="1" s="1"/>
  <c r="C168" i="1"/>
  <c r="D167" i="1"/>
  <c r="H167" i="1" s="1"/>
  <c r="C167" i="1"/>
  <c r="C166" i="1"/>
  <c r="G165" i="1"/>
  <c r="D165" i="1"/>
  <c r="H165" i="1" s="1"/>
  <c r="C165" i="1"/>
  <c r="D164" i="1"/>
  <c r="H164" i="1" s="1"/>
  <c r="C164" i="1"/>
  <c r="D163" i="1"/>
  <c r="H163" i="1" s="1"/>
  <c r="C163" i="1"/>
  <c r="D162" i="1"/>
  <c r="H162" i="1" s="1"/>
  <c r="C162" i="1"/>
  <c r="C161" i="1"/>
  <c r="C160" i="1"/>
  <c r="D159" i="1"/>
  <c r="H159" i="1" s="1"/>
  <c r="C159" i="1"/>
  <c r="D158" i="1"/>
  <c r="H158" i="1" s="1"/>
  <c r="C158" i="1"/>
  <c r="D157" i="1"/>
  <c r="H157" i="1" s="1"/>
  <c r="C157" i="1"/>
  <c r="C156" i="1"/>
  <c r="D155" i="1"/>
  <c r="H155" i="1" s="1"/>
  <c r="C155" i="1"/>
  <c r="D154" i="1"/>
  <c r="H154" i="1" s="1"/>
  <c r="C154" i="1"/>
  <c r="D153" i="1"/>
  <c r="H153" i="1" s="1"/>
  <c r="C153" i="1"/>
  <c r="D152" i="1"/>
  <c r="H152" i="1" s="1"/>
  <c r="C152" i="1"/>
  <c r="D151" i="1"/>
  <c r="H151" i="1" s="1"/>
  <c r="C151" i="1"/>
  <c r="C150" i="1"/>
  <c r="C149" i="1"/>
  <c r="D147" i="1"/>
  <c r="H147" i="1" s="1"/>
  <c r="C147" i="1"/>
  <c r="D146" i="1"/>
  <c r="H146" i="1" s="1"/>
  <c r="C146" i="1"/>
  <c r="D145" i="1"/>
  <c r="H145" i="1" s="1"/>
  <c r="C145" i="1"/>
  <c r="D144" i="1"/>
  <c r="H144" i="1" s="1"/>
  <c r="C144" i="1"/>
  <c r="D143" i="1"/>
  <c r="H143" i="1" s="1"/>
  <c r="C143" i="1"/>
  <c r="G142" i="1"/>
  <c r="D142" i="1"/>
  <c r="H142" i="1" s="1"/>
  <c r="C142" i="1"/>
  <c r="D141" i="1"/>
  <c r="H141" i="1" s="1"/>
  <c r="C141" i="1"/>
  <c r="D140" i="1"/>
  <c r="H140" i="1" s="1"/>
  <c r="C140" i="1"/>
  <c r="D139" i="1"/>
  <c r="H139" i="1" s="1"/>
  <c r="C139" i="1"/>
  <c r="G138" i="1"/>
  <c r="D138" i="1"/>
  <c r="H138" i="1" s="1"/>
  <c r="C138" i="1"/>
  <c r="D137" i="1"/>
  <c r="H137" i="1" s="1"/>
  <c r="C137" i="1"/>
  <c r="C136" i="1"/>
  <c r="D135" i="1"/>
  <c r="H135" i="1" s="1"/>
  <c r="C135" i="1"/>
  <c r="G134" i="1"/>
  <c r="D134" i="1"/>
  <c r="H134" i="1" s="1"/>
  <c r="C134" i="1"/>
  <c r="D133" i="1"/>
  <c r="H133" i="1" s="1"/>
  <c r="C133" i="1"/>
  <c r="D132" i="1"/>
  <c r="H132" i="1" s="1"/>
  <c r="C132" i="1"/>
  <c r="D131" i="1"/>
  <c r="H131" i="1" s="1"/>
  <c r="C131" i="1"/>
  <c r="D130" i="1"/>
  <c r="D129" i="1"/>
  <c r="H129" i="1" s="1"/>
  <c r="C129" i="1"/>
  <c r="D128" i="1"/>
  <c r="H128" i="1" s="1"/>
  <c r="C128" i="1"/>
  <c r="G127" i="1"/>
  <c r="D127" i="1"/>
  <c r="H127" i="1" s="1"/>
  <c r="C127" i="1"/>
  <c r="D126" i="1"/>
  <c r="H126" i="1" s="1"/>
  <c r="C126" i="1"/>
  <c r="C125" i="1"/>
  <c r="D124" i="1"/>
  <c r="H124" i="1" s="1"/>
  <c r="C124" i="1"/>
  <c r="G123" i="1"/>
  <c r="D123" i="1"/>
  <c r="H123" i="1" s="1"/>
  <c r="C123" i="1"/>
  <c r="D122" i="1"/>
  <c r="H122" i="1" s="1"/>
  <c r="C122" i="1"/>
  <c r="D121" i="1"/>
  <c r="H121" i="1" s="1"/>
  <c r="C121" i="1"/>
  <c r="D120" i="1"/>
  <c r="H120" i="1" s="1"/>
  <c r="C120" i="1"/>
  <c r="G119" i="1"/>
  <c r="D119" i="1"/>
  <c r="H119" i="1" s="1"/>
  <c r="C119" i="1"/>
  <c r="D118" i="1"/>
  <c r="H118" i="1" s="1"/>
  <c r="C118" i="1"/>
  <c r="D117" i="1"/>
  <c r="H117" i="1" s="1"/>
  <c r="C117" i="1"/>
  <c r="C116" i="1"/>
  <c r="G115" i="1"/>
  <c r="D115" i="1"/>
  <c r="H115" i="1" s="1"/>
  <c r="C115" i="1"/>
  <c r="D114" i="1"/>
  <c r="H114" i="1" s="1"/>
  <c r="C114" i="1"/>
  <c r="D113" i="1"/>
  <c r="H113" i="1" s="1"/>
  <c r="C113" i="1"/>
  <c r="D112" i="1"/>
  <c r="H112" i="1" s="1"/>
  <c r="C112" i="1"/>
  <c r="G111"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C102" i="1"/>
  <c r="D101" i="1"/>
  <c r="H101" i="1" s="1"/>
  <c r="C101" i="1"/>
  <c r="D100" i="1"/>
  <c r="H100" i="1" s="1"/>
  <c r="C100" i="1"/>
  <c r="G99" i="1"/>
  <c r="D99" i="1"/>
  <c r="H99" i="1" s="1"/>
  <c r="C99" i="1"/>
  <c r="D98" i="1"/>
  <c r="H98" i="1" s="1"/>
  <c r="C98" i="1"/>
  <c r="D97" i="1"/>
  <c r="H97" i="1" s="1"/>
  <c r="C97" i="1"/>
  <c r="D96" i="1"/>
  <c r="H96" i="1" s="1"/>
  <c r="C96" i="1"/>
  <c r="G95" i="1"/>
  <c r="D95" i="1"/>
  <c r="H95" i="1" s="1"/>
  <c r="C95" i="1"/>
  <c r="D94" i="1"/>
  <c r="H94" i="1" s="1"/>
  <c r="C94" i="1"/>
  <c r="D93" i="1"/>
  <c r="H93" i="1" s="1"/>
  <c r="C93" i="1"/>
  <c r="D92" i="1"/>
  <c r="H92" i="1" s="1"/>
  <c r="C92" i="1"/>
  <c r="G91" i="1"/>
  <c r="D91" i="1"/>
  <c r="H91" i="1" s="1"/>
  <c r="C91" i="1"/>
  <c r="D90" i="1"/>
  <c r="H90" i="1" s="1"/>
  <c r="C90" i="1"/>
  <c r="D89" i="1"/>
  <c r="H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H80" i="1" s="1"/>
  <c r="C80" i="1"/>
  <c r="D79" i="1"/>
  <c r="G79" i="1" s="1"/>
  <c r="C79" i="1"/>
  <c r="C78" i="1"/>
  <c r="D77" i="1"/>
  <c r="H77" i="1" s="1"/>
  <c r="C77" i="1"/>
  <c r="D76" i="1"/>
  <c r="G76" i="1" s="1"/>
  <c r="C76" i="1"/>
  <c r="D75" i="1"/>
  <c r="H75" i="1" s="1"/>
  <c r="C75" i="1"/>
  <c r="D74" i="1"/>
  <c r="H74" i="1" s="1"/>
  <c r="C74" i="1"/>
  <c r="D73" i="1"/>
  <c r="H73" i="1" s="1"/>
  <c r="C73" i="1"/>
  <c r="D72" i="1"/>
  <c r="H72" i="1" s="1"/>
  <c r="C72" i="1"/>
  <c r="D71" i="1"/>
  <c r="G71" i="1" s="1"/>
  <c r="C71" i="1"/>
  <c r="C70" i="1"/>
  <c r="D69" i="1"/>
  <c r="H69" i="1" s="1"/>
  <c r="C69" i="1"/>
  <c r="D68" i="1"/>
  <c r="G68" i="1" s="1"/>
  <c r="C68" i="1"/>
  <c r="D67" i="1"/>
  <c r="H67" i="1" s="1"/>
  <c r="C67" i="1"/>
  <c r="D66" i="1"/>
  <c r="H66" i="1" s="1"/>
  <c r="C66" i="1"/>
  <c r="D65" i="1"/>
  <c r="H65" i="1" s="1"/>
  <c r="C65" i="1"/>
  <c r="D64" i="1"/>
  <c r="H64" i="1" s="1"/>
  <c r="C64" i="1"/>
  <c r="D63" i="1"/>
  <c r="H63" i="1" s="1"/>
  <c r="C63" i="1"/>
  <c r="D62" i="1"/>
  <c r="G62" i="1" s="1"/>
  <c r="C62" i="1"/>
  <c r="D61" i="1"/>
  <c r="H61" i="1" s="1"/>
  <c r="C61" i="1"/>
  <c r="D60" i="1"/>
  <c r="G60" i="1" s="1"/>
  <c r="C60" i="1"/>
  <c r="D59" i="1"/>
  <c r="H59" i="1" s="1"/>
  <c r="C59" i="1"/>
  <c r="D58" i="1"/>
  <c r="H58" i="1" s="1"/>
  <c r="C58" i="1"/>
  <c r="D57" i="1"/>
  <c r="H57" i="1" s="1"/>
  <c r="C57" i="1"/>
  <c r="D56" i="1"/>
  <c r="H56" i="1" s="1"/>
  <c r="C56" i="1"/>
  <c r="D55" i="1"/>
  <c r="H55" i="1" s="1"/>
  <c r="C55" i="1"/>
  <c r="D54" i="1"/>
  <c r="H54" i="1" s="1"/>
  <c r="C54" i="1"/>
  <c r="D53" i="1"/>
  <c r="G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D43" i="1"/>
  <c r="H43" i="1" s="1"/>
  <c r="C43" i="1"/>
  <c r="D42" i="1"/>
  <c r="H42" i="1" s="1"/>
  <c r="C42" i="1"/>
  <c r="D41" i="1"/>
  <c r="H41" i="1" s="1"/>
  <c r="C41" i="1"/>
  <c r="D40" i="1"/>
  <c r="H40" i="1" s="1"/>
  <c r="C40" i="1"/>
  <c r="D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D29" i="1"/>
  <c r="G29" i="1" s="1"/>
  <c r="C29" i="1"/>
  <c r="H28" i="1"/>
  <c r="D28" i="1"/>
  <c r="G28" i="1" s="1"/>
  <c r="C28" i="1"/>
  <c r="D27" i="1"/>
  <c r="G27" i="1" s="1"/>
  <c r="C27" i="1"/>
  <c r="H26" i="1"/>
  <c r="D26" i="1"/>
  <c r="G26" i="1" s="1"/>
  <c r="C26" i="1"/>
  <c r="C25" i="1"/>
  <c r="H24" i="1"/>
  <c r="D24" i="1"/>
  <c r="G24" i="1" s="1"/>
  <c r="C24" i="1"/>
  <c r="H23" i="1"/>
  <c r="D23" i="1"/>
  <c r="G23" i="1" s="1"/>
  <c r="C23" i="1"/>
  <c r="H22" i="1"/>
  <c r="D22" i="1"/>
  <c r="G22" i="1" s="1"/>
  <c r="C22" i="1"/>
  <c r="H21" i="1"/>
  <c r="D21" i="1"/>
  <c r="G21" i="1" s="1"/>
  <c r="C21" i="1"/>
  <c r="D20" i="1"/>
  <c r="G20" i="1" s="1"/>
  <c r="C20" i="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D11" i="1"/>
  <c r="G11" i="1" s="1"/>
  <c r="C11" i="1"/>
  <c r="H10" i="1"/>
  <c r="D10" i="1"/>
  <c r="G10" i="1" s="1"/>
  <c r="C10" i="1"/>
  <c r="D9" i="1"/>
  <c r="G9" i="1" s="1"/>
  <c r="C9" i="1"/>
  <c r="D8" i="1"/>
  <c r="G8" i="1" s="1"/>
  <c r="C8" i="1"/>
  <c r="D7" i="1"/>
  <c r="G7" i="1" s="1"/>
  <c r="C7" i="1"/>
  <c r="H6" i="1"/>
  <c r="D6" i="1"/>
  <c r="G6" i="1" s="1"/>
  <c r="C6" i="1"/>
  <c r="H5" i="1"/>
  <c r="D5" i="1"/>
  <c r="G5" i="1" s="1"/>
  <c r="C5" i="1"/>
  <c r="C4" i="1"/>
  <c r="C3" i="1"/>
  <c r="F236" i="9" l="1"/>
  <c r="B236" i="9" s="1"/>
  <c r="E327" i="9"/>
  <c r="B327" i="9" s="1"/>
  <c r="E37" i="9"/>
  <c r="B37" i="9" s="1"/>
  <c r="H1686" i="1"/>
  <c r="G1681" i="1"/>
  <c r="H1669" i="1"/>
  <c r="G1669" i="1"/>
  <c r="H1670" i="1"/>
  <c r="H1654" i="1"/>
  <c r="G1634" i="1"/>
  <c r="H1634" i="1"/>
  <c r="G1620" i="1"/>
  <c r="G1614" i="1"/>
  <c r="H1614" i="1"/>
  <c r="H1618" i="1"/>
  <c r="D25" i="8"/>
  <c r="C1602" i="1" s="1"/>
  <c r="G1602" i="1" s="1"/>
  <c r="G1613" i="1"/>
  <c r="G1612" i="1"/>
  <c r="H1610" i="1"/>
  <c r="H1606" i="1"/>
  <c r="G1604" i="1"/>
  <c r="G1601" i="1"/>
  <c r="G1593" i="1"/>
  <c r="H1592" i="1"/>
  <c r="H1585" i="1"/>
  <c r="D6" i="8"/>
  <c r="E22" i="7"/>
  <c r="E5" i="7"/>
  <c r="G346" i="9" s="1"/>
  <c r="E346" i="9" s="1"/>
  <c r="D1539" i="1"/>
  <c r="G1539" i="1" s="1"/>
  <c r="D1540" i="1"/>
  <c r="H1540" i="1" s="1"/>
  <c r="F129" i="6"/>
  <c r="D1503" i="1"/>
  <c r="H1503" i="1" s="1"/>
  <c r="D1478" i="1"/>
  <c r="H1478" i="1" s="1"/>
  <c r="D1471" i="1"/>
  <c r="H1471" i="1" s="1"/>
  <c r="I27" i="3"/>
  <c r="G1182" i="1"/>
  <c r="E319" i="9"/>
  <c r="B319" i="9" s="1"/>
  <c r="G1201" i="1"/>
  <c r="G1203" i="1"/>
  <c r="F197" i="5"/>
  <c r="D1301" i="1"/>
  <c r="D1281" i="1"/>
  <c r="H1281" i="1" s="1"/>
  <c r="E255" i="5"/>
  <c r="F260" i="5"/>
  <c r="F256" i="5"/>
  <c r="E335" i="9"/>
  <c r="B335" i="9" s="1"/>
  <c r="E251" i="5"/>
  <c r="I25" i="3" s="1"/>
  <c r="F291" i="5"/>
  <c r="D1259" i="1"/>
  <c r="G1256" i="1"/>
  <c r="G1229" i="1"/>
  <c r="E324" i="9"/>
  <c r="B324" i="9" s="1"/>
  <c r="G1225" i="1"/>
  <c r="E219" i="5"/>
  <c r="E177" i="5" s="1"/>
  <c r="E320" i="9"/>
  <c r="B320" i="9" s="1"/>
  <c r="H1201" i="1"/>
  <c r="H1185" i="1"/>
  <c r="H1188" i="1"/>
  <c r="H1182" i="1"/>
  <c r="D1141" i="1"/>
  <c r="G1092" i="1"/>
  <c r="G1090" i="1"/>
  <c r="H1087" i="1"/>
  <c r="G1087" i="1"/>
  <c r="G1089" i="1"/>
  <c r="F82" i="5"/>
  <c r="G1085" i="1"/>
  <c r="G1078" i="1"/>
  <c r="D1076" i="1"/>
  <c r="E70" i="5"/>
  <c r="D1075" i="1" s="1"/>
  <c r="F45" i="5"/>
  <c r="F41" i="5"/>
  <c r="G1033" i="1"/>
  <c r="G1031" i="1"/>
  <c r="G1027" i="1"/>
  <c r="G1026" i="1"/>
  <c r="H1024" i="1"/>
  <c r="G1024" i="1"/>
  <c r="E12" i="5"/>
  <c r="D1017" i="1" s="1"/>
  <c r="G1025" i="1"/>
  <c r="F19" i="5"/>
  <c r="G1023" i="1"/>
  <c r="G1022" i="1"/>
  <c r="D1018" i="1"/>
  <c r="H1018" i="1" s="1"/>
  <c r="G1021" i="1"/>
  <c r="G1020" i="1"/>
  <c r="G1015" i="1"/>
  <c r="D1013" i="1"/>
  <c r="E307" i="9"/>
  <c r="B307" i="9" s="1"/>
  <c r="E312" i="9"/>
  <c r="B312" i="9" s="1"/>
  <c r="E322" i="9"/>
  <c r="B322" i="9" s="1"/>
  <c r="E326" i="9"/>
  <c r="B326" i="9" s="1"/>
  <c r="E311" i="9"/>
  <c r="B311" i="9" s="1"/>
  <c r="G715" i="1"/>
  <c r="E42" i="9"/>
  <c r="B42" i="9" s="1"/>
  <c r="G657" i="1"/>
  <c r="H755" i="1"/>
  <c r="E51" i="9"/>
  <c r="B51" i="9" s="1"/>
  <c r="F241" i="9"/>
  <c r="B241" i="9" s="1"/>
  <c r="H727" i="1"/>
  <c r="H719" i="1"/>
  <c r="E39" i="9"/>
  <c r="B39" i="9" s="1"/>
  <c r="H695" i="1"/>
  <c r="H671" i="1"/>
  <c r="E31" i="9"/>
  <c r="B31" i="9" s="1"/>
  <c r="H663" i="1"/>
  <c r="E27" i="9"/>
  <c r="B27" i="9" s="1"/>
  <c r="E296" i="9"/>
  <c r="B296" i="9" s="1"/>
  <c r="H651" i="1"/>
  <c r="G648" i="1"/>
  <c r="H606" i="1"/>
  <c r="H598" i="1"/>
  <c r="E597" i="4"/>
  <c r="D591" i="1" s="1"/>
  <c r="G591" i="1" s="1"/>
  <c r="H423" i="1"/>
  <c r="D422" i="1"/>
  <c r="G422" i="1" s="1"/>
  <c r="F379" i="4"/>
  <c r="G369" i="1"/>
  <c r="G361" i="1"/>
  <c r="G300" i="1"/>
  <c r="H422" i="1"/>
  <c r="G298" i="1"/>
  <c r="H421" i="1"/>
  <c r="G271" i="1"/>
  <c r="F274" i="4"/>
  <c r="E262" i="4"/>
  <c r="G244" i="1"/>
  <c r="D242" i="1"/>
  <c r="D212" i="1"/>
  <c r="H212" i="1" s="1"/>
  <c r="E67" i="9"/>
  <c r="B67" i="9" s="1"/>
  <c r="G212" i="1"/>
  <c r="D204" i="1"/>
  <c r="E63" i="9"/>
  <c r="B63" i="9" s="1"/>
  <c r="G193" i="1"/>
  <c r="G181" i="1"/>
  <c r="G177" i="1"/>
  <c r="G169" i="1"/>
  <c r="F170" i="4"/>
  <c r="E164" i="4"/>
  <c r="D160" i="1" s="1"/>
  <c r="H160" i="1" s="1"/>
  <c r="E49" i="9"/>
  <c r="B49" i="9" s="1"/>
  <c r="D161" i="1"/>
  <c r="D156" i="1"/>
  <c r="H156" i="1" s="1"/>
  <c r="E153" i="4"/>
  <c r="D149" i="1" s="1"/>
  <c r="G157" i="1"/>
  <c r="F237" i="9"/>
  <c r="G153" i="1"/>
  <c r="H149" i="1"/>
  <c r="G149" i="1"/>
  <c r="D150" i="1"/>
  <c r="H150" i="1" s="1"/>
  <c r="F154" i="4"/>
  <c r="G146" i="1"/>
  <c r="D125" i="1"/>
  <c r="H125" i="1" s="1"/>
  <c r="G103" i="1"/>
  <c r="G107" i="1"/>
  <c r="F82" i="4"/>
  <c r="F83" i="4"/>
  <c r="F74" i="4"/>
  <c r="E49" i="4"/>
  <c r="D45" i="1" s="1"/>
  <c r="H27" i="1"/>
  <c r="D25" i="1"/>
  <c r="G19" i="1"/>
  <c r="H19" i="1"/>
  <c r="F23" i="4"/>
  <c r="H20" i="1"/>
  <c r="E7" i="4"/>
  <c r="D3" i="1" s="1"/>
  <c r="G3" i="1" s="1"/>
  <c r="H11" i="1"/>
  <c r="H9" i="1"/>
  <c r="H8" i="1"/>
  <c r="H7" i="1"/>
  <c r="H3" i="1"/>
  <c r="F8" i="4"/>
  <c r="D4" i="1"/>
  <c r="G399" i="1"/>
  <c r="H399" i="1"/>
  <c r="G407" i="1"/>
  <c r="H407" i="1"/>
  <c r="H415" i="1"/>
  <c r="G415" i="1"/>
  <c r="H542" i="1"/>
  <c r="G542" i="1"/>
  <c r="H628" i="1"/>
  <c r="G628" i="1"/>
  <c r="G766" i="1"/>
  <c r="H766" i="1"/>
  <c r="G782" i="1"/>
  <c r="H782" i="1"/>
  <c r="G47" i="1"/>
  <c r="G50" i="1"/>
  <c r="G54" i="1"/>
  <c r="G58" i="1"/>
  <c r="G63" i="1"/>
  <c r="G65" i="1"/>
  <c r="G70" i="1"/>
  <c r="G74" i="1"/>
  <c r="G78" i="1"/>
  <c r="G81" i="1"/>
  <c r="G84" i="1"/>
  <c r="G86" i="1"/>
  <c r="G88" i="1"/>
  <c r="G90" i="1"/>
  <c r="G94" i="1"/>
  <c r="G98" i="1"/>
  <c r="G122" i="1"/>
  <c r="G137" i="1"/>
  <c r="G141" i="1"/>
  <c r="G145" i="1"/>
  <c r="G152" i="1"/>
  <c r="G164" i="1"/>
  <c r="G168" i="1"/>
  <c r="G172" i="1"/>
  <c r="G176" i="1"/>
  <c r="G180" i="1"/>
  <c r="G184" i="1"/>
  <c r="G188" i="1"/>
  <c r="G192" i="1"/>
  <c r="G196" i="1"/>
  <c r="G199" i="1"/>
  <c r="G203" i="1"/>
  <c r="G207" i="1"/>
  <c r="G211" i="1"/>
  <c r="G215" i="1"/>
  <c r="G218" i="1"/>
  <c r="G222" i="1"/>
  <c r="G229" i="1"/>
  <c r="G233" i="1"/>
  <c r="G237" i="1"/>
  <c r="G241" i="1"/>
  <c r="G245" i="1"/>
  <c r="G249" i="1"/>
  <c r="G253" i="1"/>
  <c r="G257" i="1"/>
  <c r="G261" i="1"/>
  <c r="G265" i="1"/>
  <c r="G272" i="1"/>
  <c r="G276" i="1"/>
  <c r="G280" i="1"/>
  <c r="G284" i="1"/>
  <c r="G288" i="1"/>
  <c r="G292" i="1"/>
  <c r="G301" i="1"/>
  <c r="G307" i="1"/>
  <c r="G311" i="1"/>
  <c r="G315" i="1"/>
  <c r="G318" i="1"/>
  <c r="G322" i="1"/>
  <c r="G326" i="1"/>
  <c r="G330" i="1"/>
  <c r="G334" i="1"/>
  <c r="G338" i="1"/>
  <c r="G343" i="1"/>
  <c r="H343" i="1"/>
  <c r="G346" i="1"/>
  <c r="H346" i="1"/>
  <c r="G351" i="1"/>
  <c r="H351" i="1"/>
  <c r="G354" i="1"/>
  <c r="H354" i="1"/>
  <c r="G371" i="1"/>
  <c r="H371" i="1"/>
  <c r="G374" i="1"/>
  <c r="H374" i="1"/>
  <c r="H380" i="1"/>
  <c r="H388" i="1"/>
  <c r="H396" i="1"/>
  <c r="H404" i="1"/>
  <c r="G569" i="1"/>
  <c r="H569" i="1"/>
  <c r="G589" i="1"/>
  <c r="H589" i="1"/>
  <c r="G605" i="1"/>
  <c r="H605" i="1"/>
  <c r="G621" i="1"/>
  <c r="H621" i="1"/>
  <c r="H632" i="1"/>
  <c r="G632" i="1"/>
  <c r="G658" i="1"/>
  <c r="H658" i="1"/>
  <c r="G674" i="1"/>
  <c r="H674" i="1"/>
  <c r="G690" i="1"/>
  <c r="H690" i="1"/>
  <c r="G706" i="1"/>
  <c r="H706" i="1"/>
  <c r="G722" i="1"/>
  <c r="H722" i="1"/>
  <c r="G738" i="1"/>
  <c r="H738" i="1"/>
  <c r="G754" i="1"/>
  <c r="H754" i="1"/>
  <c r="G770" i="1"/>
  <c r="H770" i="1"/>
  <c r="G786" i="1"/>
  <c r="H786"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487" i="1"/>
  <c r="G1487" i="1"/>
  <c r="H1489" i="1"/>
  <c r="G1489" i="1"/>
  <c r="H1491" i="1"/>
  <c r="G1491" i="1"/>
  <c r="H1493" i="1"/>
  <c r="G1493" i="1"/>
  <c r="H1495" i="1"/>
  <c r="G1495" i="1"/>
  <c r="H1497" i="1"/>
  <c r="G1497" i="1"/>
  <c r="H1499" i="1"/>
  <c r="G1499" i="1"/>
  <c r="H1501" i="1"/>
  <c r="G1501" i="1"/>
  <c r="G1503" i="1"/>
  <c r="H1505" i="1"/>
  <c r="G1505" i="1"/>
  <c r="H1507" i="1"/>
  <c r="G1507" i="1"/>
  <c r="H1509" i="1"/>
  <c r="G1509" i="1"/>
  <c r="G585" i="1"/>
  <c r="H585" i="1"/>
  <c r="G601" i="1"/>
  <c r="H601" i="1"/>
  <c r="G617" i="1"/>
  <c r="H617" i="1"/>
  <c r="G654" i="1"/>
  <c r="H654" i="1"/>
  <c r="G670" i="1"/>
  <c r="H670" i="1"/>
  <c r="G686" i="1"/>
  <c r="H686" i="1"/>
  <c r="G750" i="1"/>
  <c r="H750" i="1"/>
  <c r="G48" i="1"/>
  <c r="G52" i="1"/>
  <c r="G55" i="1"/>
  <c r="G59" i="1"/>
  <c r="G61" i="1"/>
  <c r="G66" i="1"/>
  <c r="G72" i="1"/>
  <c r="G75" i="1"/>
  <c r="G80" i="1"/>
  <c r="G106" i="1"/>
  <c r="G110" i="1"/>
  <c r="G114" i="1"/>
  <c r="G118" i="1"/>
  <c r="G126" i="1"/>
  <c r="G133" i="1"/>
  <c r="G41" i="1"/>
  <c r="G42" i="1"/>
  <c r="H53" i="1"/>
  <c r="H60" i="1"/>
  <c r="H62" i="1"/>
  <c r="H68" i="1"/>
  <c r="H71" i="1"/>
  <c r="H76" i="1"/>
  <c r="H79" i="1"/>
  <c r="G93" i="1"/>
  <c r="G125" i="1"/>
  <c r="G129" i="1"/>
  <c r="G151" i="1"/>
  <c r="G163" i="1"/>
  <c r="G175" i="1"/>
  <c r="G179" i="1"/>
  <c r="G187" i="1"/>
  <c r="G191" i="1"/>
  <c r="G202" i="1"/>
  <c r="G206" i="1"/>
  <c r="G210" i="1"/>
  <c r="G228" i="1"/>
  <c r="G232" i="1"/>
  <c r="G358" i="1"/>
  <c r="H358" i="1"/>
  <c r="G363" i="1"/>
  <c r="H363" i="1"/>
  <c r="G366" i="1"/>
  <c r="H366" i="1"/>
  <c r="G379" i="1"/>
  <c r="H379" i="1"/>
  <c r="G387" i="1"/>
  <c r="H387" i="1"/>
  <c r="G395" i="1"/>
  <c r="H395" i="1"/>
  <c r="G403" i="1"/>
  <c r="H403" i="1"/>
  <c r="G411" i="1"/>
  <c r="H411" i="1"/>
  <c r="H414" i="1"/>
  <c r="G414" i="1"/>
  <c r="H416" i="1"/>
  <c r="G416" i="1"/>
  <c r="H534" i="1"/>
  <c r="G534" i="1"/>
  <c r="G573" i="1"/>
  <c r="H573" i="1"/>
  <c r="G593" i="1"/>
  <c r="H593" i="1"/>
  <c r="G609" i="1"/>
  <c r="H609" i="1"/>
  <c r="G662" i="1"/>
  <c r="H662" i="1"/>
  <c r="G678" i="1"/>
  <c r="H678" i="1"/>
  <c r="G694" i="1"/>
  <c r="H694" i="1"/>
  <c r="G710" i="1"/>
  <c r="H710" i="1"/>
  <c r="G726" i="1"/>
  <c r="H726" i="1"/>
  <c r="G742" i="1"/>
  <c r="H742" i="1"/>
  <c r="G758" i="1"/>
  <c r="H758" i="1"/>
  <c r="G774" i="1"/>
  <c r="H774" i="1"/>
  <c r="G790" i="1"/>
  <c r="H790" i="1"/>
  <c r="G359" i="1"/>
  <c r="H359" i="1"/>
  <c r="G362" i="1"/>
  <c r="H362" i="1"/>
  <c r="G367" i="1"/>
  <c r="H367" i="1"/>
  <c r="G383" i="1"/>
  <c r="H383" i="1"/>
  <c r="G391" i="1"/>
  <c r="H391" i="1"/>
  <c r="G702" i="1"/>
  <c r="H702" i="1"/>
  <c r="G718" i="1"/>
  <c r="H718" i="1"/>
  <c r="G734" i="1"/>
  <c r="H734" i="1"/>
  <c r="G798" i="1"/>
  <c r="H798" i="1"/>
  <c r="F134" i="4"/>
  <c r="C130" i="1"/>
  <c r="F656" i="4"/>
  <c r="C649" i="1"/>
  <c r="G46" i="1"/>
  <c r="G49" i="1"/>
  <c r="G51" i="1"/>
  <c r="G56" i="1"/>
  <c r="G57" i="1"/>
  <c r="G64" i="1"/>
  <c r="G67" i="1"/>
  <c r="G69" i="1"/>
  <c r="G73" i="1"/>
  <c r="G77" i="1"/>
  <c r="G82" i="1"/>
  <c r="G83" i="1"/>
  <c r="G85" i="1"/>
  <c r="G87" i="1"/>
  <c r="G89" i="1"/>
  <c r="G102" i="1"/>
  <c r="G40" i="1"/>
  <c r="G43" i="1"/>
  <c r="G44" i="1"/>
  <c r="G97" i="1"/>
  <c r="G101" i="1"/>
  <c r="G105" i="1"/>
  <c r="G109" i="1"/>
  <c r="G113" i="1"/>
  <c r="G117" i="1"/>
  <c r="G121" i="1"/>
  <c r="G132" i="1"/>
  <c r="G136" i="1"/>
  <c r="G140" i="1"/>
  <c r="G144" i="1"/>
  <c r="G155" i="1"/>
  <c r="G159" i="1"/>
  <c r="G167" i="1"/>
  <c r="G171" i="1"/>
  <c r="G183" i="1"/>
  <c r="G195" i="1"/>
  <c r="G214" i="1"/>
  <c r="G221" i="1"/>
  <c r="G225" i="1"/>
  <c r="G92" i="1"/>
  <c r="G96" i="1"/>
  <c r="G100" i="1"/>
  <c r="G104" i="1"/>
  <c r="G108" i="1"/>
  <c r="G112" i="1"/>
  <c r="G116" i="1"/>
  <c r="G120" i="1"/>
  <c r="G124" i="1"/>
  <c r="G128" i="1"/>
  <c r="G131" i="1"/>
  <c r="G135" i="1"/>
  <c r="G139" i="1"/>
  <c r="G143" i="1"/>
  <c r="G147" i="1"/>
  <c r="G150" i="1"/>
  <c r="G154" i="1"/>
  <c r="G158" i="1"/>
  <c r="G162" i="1"/>
  <c r="G166" i="1"/>
  <c r="G170" i="1"/>
  <c r="G174" i="1"/>
  <c r="G178" i="1"/>
  <c r="G182" i="1"/>
  <c r="G186" i="1"/>
  <c r="G190" i="1"/>
  <c r="G194" i="1"/>
  <c r="G201" i="1"/>
  <c r="G205" i="1"/>
  <c r="G209" i="1"/>
  <c r="G213" i="1"/>
  <c r="G220" i="1"/>
  <c r="G224" i="1"/>
  <c r="G227" i="1"/>
  <c r="G231" i="1"/>
  <c r="G235" i="1"/>
  <c r="G239" i="1"/>
  <c r="G243" i="1"/>
  <c r="G247" i="1"/>
  <c r="G251" i="1"/>
  <c r="G255" i="1"/>
  <c r="G259" i="1"/>
  <c r="G263" i="1"/>
  <c r="G267" i="1"/>
  <c r="G270" i="1"/>
  <c r="G274" i="1"/>
  <c r="G278" i="1"/>
  <c r="G282" i="1"/>
  <c r="G286" i="1"/>
  <c r="G290" i="1"/>
  <c r="G294" i="1"/>
  <c r="G299" i="1"/>
  <c r="G305" i="1"/>
  <c r="G309" i="1"/>
  <c r="G313" i="1"/>
  <c r="G320" i="1"/>
  <c r="G324" i="1"/>
  <c r="G328" i="1"/>
  <c r="G332" i="1"/>
  <c r="G336" i="1"/>
  <c r="G342" i="1"/>
  <c r="H342" i="1"/>
  <c r="G347" i="1"/>
  <c r="H347" i="1"/>
  <c r="G350" i="1"/>
  <c r="H350" i="1"/>
  <c r="G370" i="1"/>
  <c r="H370" i="1"/>
  <c r="G375" i="1"/>
  <c r="H375" i="1"/>
  <c r="G378" i="1"/>
  <c r="H378" i="1"/>
  <c r="H384" i="1"/>
  <c r="H392" i="1"/>
  <c r="H400" i="1"/>
  <c r="H408" i="1"/>
  <c r="H538" i="1"/>
  <c r="G538" i="1"/>
  <c r="G577" i="1"/>
  <c r="H577" i="1"/>
  <c r="G581" i="1"/>
  <c r="H581" i="1"/>
  <c r="G597" i="1"/>
  <c r="H597" i="1"/>
  <c r="G613" i="1"/>
  <c r="H613" i="1"/>
  <c r="H624" i="1"/>
  <c r="G624" i="1"/>
  <c r="G650" i="1"/>
  <c r="H650" i="1"/>
  <c r="G666" i="1"/>
  <c r="H666" i="1"/>
  <c r="G682" i="1"/>
  <c r="H682" i="1"/>
  <c r="G698" i="1"/>
  <c r="H698" i="1"/>
  <c r="G714" i="1"/>
  <c r="H714" i="1"/>
  <c r="G730" i="1"/>
  <c r="H730" i="1"/>
  <c r="G746" i="1"/>
  <c r="H746" i="1"/>
  <c r="G762" i="1"/>
  <c r="H762" i="1"/>
  <c r="G778" i="1"/>
  <c r="H778" i="1"/>
  <c r="G794" i="1"/>
  <c r="H79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591" i="1"/>
  <c r="G1591" i="1"/>
  <c r="H1596" i="1"/>
  <c r="G1596"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261" i="1"/>
  <c r="G1261" i="1"/>
  <c r="H1263" i="1"/>
  <c r="G1263" i="1"/>
  <c r="H1265" i="1"/>
  <c r="G1265" i="1"/>
  <c r="H1267" i="1"/>
  <c r="G1267" i="1"/>
  <c r="H1269" i="1"/>
  <c r="G1269" i="1"/>
  <c r="H1271" i="1"/>
  <c r="G1271" i="1"/>
  <c r="H1273" i="1"/>
  <c r="G1273" i="1"/>
  <c r="H1275" i="1"/>
  <c r="G1275" i="1"/>
  <c r="H1277" i="1"/>
  <c r="G1277" i="1"/>
  <c r="H1279" i="1"/>
  <c r="G1279"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F550" i="4"/>
  <c r="C544" i="1"/>
  <c r="D571" i="4"/>
  <c r="F572" i="4"/>
  <c r="C566" i="1"/>
  <c r="G545" i="1"/>
  <c r="G549" i="1"/>
  <c r="G552" i="1"/>
  <c r="G555" i="1"/>
  <c r="G557" i="1"/>
  <c r="G559" i="1"/>
  <c r="G560" i="1"/>
  <c r="G561" i="1"/>
  <c r="G562" i="1"/>
  <c r="G563" i="1"/>
  <c r="G564" i="1"/>
  <c r="H568" i="1"/>
  <c r="H572" i="1"/>
  <c r="H576" i="1"/>
  <c r="H580" i="1"/>
  <c r="H584" i="1"/>
  <c r="H588" i="1"/>
  <c r="H592" i="1"/>
  <c r="H596" i="1"/>
  <c r="H600" i="1"/>
  <c r="H604" i="1"/>
  <c r="H608" i="1"/>
  <c r="H612" i="1"/>
  <c r="H616" i="1"/>
  <c r="H620" i="1"/>
  <c r="G627" i="1"/>
  <c r="G631" i="1"/>
  <c r="H653" i="1"/>
  <c r="H657" i="1"/>
  <c r="H661" i="1"/>
  <c r="H665" i="1"/>
  <c r="H669" i="1"/>
  <c r="H673" i="1"/>
  <c r="H677" i="1"/>
  <c r="H681" i="1"/>
  <c r="H685" i="1"/>
  <c r="H689" i="1"/>
  <c r="H693" i="1"/>
  <c r="H697" i="1"/>
  <c r="H701" i="1"/>
  <c r="H705" i="1"/>
  <c r="H709" i="1"/>
  <c r="H713" i="1"/>
  <c r="H717" i="1"/>
  <c r="H721" i="1"/>
  <c r="H725" i="1"/>
  <c r="H729" i="1"/>
  <c r="H733" i="1"/>
  <c r="H737" i="1"/>
  <c r="H741" i="1"/>
  <c r="H745" i="1"/>
  <c r="H749" i="1"/>
  <c r="H753" i="1"/>
  <c r="H757" i="1"/>
  <c r="H761" i="1"/>
  <c r="H765" i="1"/>
  <c r="H769" i="1"/>
  <c r="H773" i="1"/>
  <c r="H777" i="1"/>
  <c r="H781" i="1"/>
  <c r="H785" i="1"/>
  <c r="H789" i="1"/>
  <c r="H793" i="1"/>
  <c r="H797" i="1"/>
  <c r="H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J1580" i="1"/>
  <c r="H1580" i="1"/>
  <c r="G1580" i="1"/>
  <c r="G533" i="1"/>
  <c r="G537" i="1"/>
  <c r="G541" i="1"/>
  <c r="G546" i="1"/>
  <c r="G547" i="1"/>
  <c r="G548" i="1"/>
  <c r="G550" i="1"/>
  <c r="G551" i="1"/>
  <c r="G553" i="1"/>
  <c r="G554" i="1"/>
  <c r="G556" i="1"/>
  <c r="G558" i="1"/>
  <c r="G340" i="1"/>
  <c r="G344" i="1"/>
  <c r="G348" i="1"/>
  <c r="G352" i="1"/>
  <c r="G360" i="1"/>
  <c r="G364" i="1"/>
  <c r="G372" i="1"/>
  <c r="G376" i="1"/>
  <c r="H382" i="1"/>
  <c r="H386" i="1"/>
  <c r="H390" i="1"/>
  <c r="H394" i="1"/>
  <c r="H398" i="1"/>
  <c r="H402" i="1"/>
  <c r="H406" i="1"/>
  <c r="H410" i="1"/>
  <c r="G532" i="1"/>
  <c r="G536" i="1"/>
  <c r="G540" i="1"/>
  <c r="H567" i="1"/>
  <c r="H571" i="1"/>
  <c r="H575" i="1"/>
  <c r="H579" i="1"/>
  <c r="H583" i="1"/>
  <c r="H587" i="1"/>
  <c r="H595" i="1"/>
  <c r="H599" i="1"/>
  <c r="H603" i="1"/>
  <c r="H607" i="1"/>
  <c r="H611" i="1"/>
  <c r="H615" i="1"/>
  <c r="H619" i="1"/>
  <c r="G626" i="1"/>
  <c r="G630" i="1"/>
  <c r="H652" i="1"/>
  <c r="H656" i="1"/>
  <c r="H660" i="1"/>
  <c r="H664" i="1"/>
  <c r="H668" i="1"/>
  <c r="H672" i="1"/>
  <c r="H676" i="1"/>
  <c r="H680" i="1"/>
  <c r="H684" i="1"/>
  <c r="H688" i="1"/>
  <c r="H692" i="1"/>
  <c r="H696" i="1"/>
  <c r="H700" i="1"/>
  <c r="H704" i="1"/>
  <c r="H708" i="1"/>
  <c r="H712" i="1"/>
  <c r="H716" i="1"/>
  <c r="H720" i="1"/>
  <c r="H724" i="1"/>
  <c r="H728" i="1"/>
  <c r="H732" i="1"/>
  <c r="H736" i="1"/>
  <c r="H740" i="1"/>
  <c r="H744" i="1"/>
  <c r="H748" i="1"/>
  <c r="H752" i="1"/>
  <c r="H756" i="1"/>
  <c r="H760" i="1"/>
  <c r="H764" i="1"/>
  <c r="H768" i="1"/>
  <c r="H772" i="1"/>
  <c r="H776" i="1"/>
  <c r="H780" i="1"/>
  <c r="H784" i="1"/>
  <c r="H788" i="1"/>
  <c r="H792" i="1"/>
  <c r="H796" i="1"/>
  <c r="H800"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H1257" i="1"/>
  <c r="G1257" i="1"/>
  <c r="H1402" i="1"/>
  <c r="G1402" i="1"/>
  <c r="H1404" i="1"/>
  <c r="G1404"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G1471" i="1"/>
  <c r="H1473" i="1"/>
  <c r="G1473" i="1"/>
  <c r="H1475" i="1"/>
  <c r="G1475" i="1"/>
  <c r="H1477" i="1"/>
  <c r="G1477" i="1"/>
  <c r="H1479" i="1"/>
  <c r="G1479" i="1"/>
  <c r="H1481" i="1"/>
  <c r="G1481" i="1"/>
  <c r="H1483" i="1"/>
  <c r="G1483" i="1"/>
  <c r="I1542" i="1"/>
  <c r="H1543" i="1"/>
  <c r="G1543" i="1"/>
  <c r="H1551" i="1"/>
  <c r="G1551" i="1"/>
  <c r="I1551" i="1" s="1"/>
  <c r="H1559" i="1"/>
  <c r="G1559" i="1"/>
  <c r="J1569" i="1"/>
  <c r="H1569" i="1"/>
  <c r="G1569" i="1"/>
  <c r="I1578" i="1"/>
  <c r="G1586" i="1"/>
  <c r="H1586" i="1"/>
  <c r="H1599" i="1"/>
  <c r="G1599" i="1"/>
  <c r="C641" i="1"/>
  <c r="D219" i="5"/>
  <c r="F220" i="5"/>
  <c r="C1224" i="1"/>
  <c r="F10" i="6"/>
  <c r="C1406"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63" i="1"/>
  <c r="G1563" i="1"/>
  <c r="J1565" i="1"/>
  <c r="H1565" i="1"/>
  <c r="G1565" i="1"/>
  <c r="J1575" i="1"/>
  <c r="H1575" i="1"/>
  <c r="G1575" i="1"/>
  <c r="G1594" i="1"/>
  <c r="H1594" i="1"/>
  <c r="D49" i="4"/>
  <c r="F64" i="4"/>
  <c r="F234" i="4"/>
  <c r="D230" i="4"/>
  <c r="E273" i="4"/>
  <c r="D269" i="1" s="1"/>
  <c r="H1258" i="1"/>
  <c r="G1258" i="1"/>
  <c r="H1403" i="1"/>
  <c r="G1403" i="1"/>
  <c r="H1405" i="1"/>
  <c r="G1405"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80" i="1"/>
  <c r="G1480" i="1"/>
  <c r="H1482" i="1"/>
  <c r="G1482" i="1"/>
  <c r="H1484" i="1"/>
  <c r="G1484" i="1"/>
  <c r="H1539" i="1"/>
  <c r="H1541" i="1"/>
  <c r="G1541" i="1"/>
  <c r="I1541" i="1" s="1"/>
  <c r="H1588" i="1"/>
  <c r="G1588" i="1"/>
  <c r="F222" i="4"/>
  <c r="D221" i="4"/>
  <c r="F29" i="5"/>
  <c r="C1034" i="1"/>
  <c r="F119" i="5"/>
  <c r="C1124" i="1"/>
  <c r="G1547" i="1"/>
  <c r="H1566" i="1"/>
  <c r="J1566" i="1"/>
  <c r="H1567" i="1"/>
  <c r="I1567" i="1" s="1"/>
  <c r="H1570" i="1"/>
  <c r="J1570" i="1"/>
  <c r="H1573" i="1"/>
  <c r="I1573" i="1" s="1"/>
  <c r="H1576" i="1"/>
  <c r="J1576" i="1"/>
  <c r="H1578" i="1"/>
  <c r="H1581" i="1"/>
  <c r="J1581" i="1"/>
  <c r="H1623" i="1"/>
  <c r="G1623" i="1"/>
  <c r="H1627" i="1"/>
  <c r="G1627" i="1"/>
  <c r="H1631" i="1"/>
  <c r="G1631" i="1"/>
  <c r="H1635" i="1"/>
  <c r="G1635" i="1"/>
  <c r="H1639" i="1"/>
  <c r="G1639" i="1"/>
  <c r="H1643" i="1"/>
  <c r="G1643" i="1"/>
  <c r="H1647" i="1"/>
  <c r="G1647" i="1"/>
  <c r="H1651" i="1"/>
  <c r="G1651" i="1"/>
  <c r="H1655" i="1"/>
  <c r="G1655" i="1"/>
  <c r="H1659" i="1"/>
  <c r="G1659" i="1"/>
  <c r="H1663" i="1"/>
  <c r="G1663" i="1"/>
  <c r="H1667" i="1"/>
  <c r="G1667" i="1"/>
  <c r="H1671" i="1"/>
  <c r="G1671" i="1"/>
  <c r="H1675" i="1"/>
  <c r="G1675" i="1"/>
  <c r="H1679" i="1"/>
  <c r="G1679" i="1"/>
  <c r="H1683" i="1"/>
  <c r="G1683" i="1"/>
  <c r="F44" i="4"/>
  <c r="D43" i="4"/>
  <c r="H316" i="9"/>
  <c r="H315" i="9"/>
  <c r="E147" i="5"/>
  <c r="I1546" i="1"/>
  <c r="J1549" i="1"/>
  <c r="J1553" i="1"/>
  <c r="J1557" i="1"/>
  <c r="J1561" i="1"/>
  <c r="G1582" i="1"/>
  <c r="H1603" i="1"/>
  <c r="G1603" i="1"/>
  <c r="H1607" i="1"/>
  <c r="G1607" i="1"/>
  <c r="H1611" i="1"/>
  <c r="G1611" i="1"/>
  <c r="H1615" i="1"/>
  <c r="G1615" i="1"/>
  <c r="H1619" i="1"/>
  <c r="G1619" i="1"/>
  <c r="F106" i="4"/>
  <c r="D273" i="4"/>
  <c r="F278" i="4"/>
  <c r="F366" i="4"/>
  <c r="D361" i="4"/>
  <c r="D373" i="4"/>
  <c r="E647" i="4"/>
  <c r="D641" i="1" s="1"/>
  <c r="F13" i="5"/>
  <c r="D12" i="5"/>
  <c r="G1545" i="1"/>
  <c r="I1545" i="1" s="1"/>
  <c r="J1545" i="1"/>
  <c r="H1547" i="1"/>
  <c r="G1548" i="1"/>
  <c r="I1548" i="1" s="1"/>
  <c r="G1552" i="1"/>
  <c r="I1552" i="1" s="1"/>
  <c r="H1556" i="1"/>
  <c r="G1560" i="1"/>
  <c r="I1560" i="1" s="1"/>
  <c r="H1564" i="1"/>
  <c r="I1564" i="1" s="1"/>
  <c r="J1564" i="1"/>
  <c r="G1566" i="1"/>
  <c r="I1566" i="1" s="1"/>
  <c r="H1568" i="1"/>
  <c r="I1568" i="1" s="1"/>
  <c r="J1568" i="1"/>
  <c r="G1570" i="1"/>
  <c r="I1570" i="1" s="1"/>
  <c r="H1574" i="1"/>
  <c r="I1574" i="1" s="1"/>
  <c r="J1574" i="1"/>
  <c r="G1576" i="1"/>
  <c r="H1579" i="1"/>
  <c r="I1579" i="1" s="1"/>
  <c r="J1579" i="1"/>
  <c r="G1581" i="1"/>
  <c r="H1582" i="1"/>
  <c r="G1587" i="1"/>
  <c r="H1590" i="1"/>
  <c r="G1595" i="1"/>
  <c r="H1598" i="1"/>
  <c r="G1624" i="1"/>
  <c r="G1632" i="1"/>
  <c r="G1636" i="1"/>
  <c r="G1640" i="1"/>
  <c r="G1644" i="1"/>
  <c r="G1648" i="1"/>
  <c r="G1652" i="1"/>
  <c r="G1656" i="1"/>
  <c r="G1660" i="1"/>
  <c r="G1664" i="1"/>
  <c r="G1668" i="1"/>
  <c r="G1672" i="1"/>
  <c r="G1676" i="1"/>
  <c r="G1680" i="1"/>
  <c r="G1684" i="1"/>
  <c r="F107" i="4"/>
  <c r="F140" i="4"/>
  <c r="F208" i="4"/>
  <c r="D202" i="4"/>
  <c r="F289" i="4"/>
  <c r="F346" i="4"/>
  <c r="D321" i="4"/>
  <c r="G188" i="9"/>
  <c r="E188" i="9" s="1"/>
  <c r="B188" i="9" s="1"/>
  <c r="D629" i="4"/>
  <c r="G211" i="9"/>
  <c r="E211" i="9" s="1"/>
  <c r="B211" i="9" s="1"/>
  <c r="F630" i="4"/>
  <c r="F136" i="5"/>
  <c r="D135" i="5"/>
  <c r="G192" i="9"/>
  <c r="E192" i="9" s="1"/>
  <c r="B192" i="9" s="1"/>
  <c r="F398" i="4"/>
  <c r="F427" i="4"/>
  <c r="D430" i="4"/>
  <c r="G209" i="9"/>
  <c r="E209" i="9" s="1"/>
  <c r="B209" i="9" s="1"/>
  <c r="D536" i="4"/>
  <c r="F621" i="4"/>
  <c r="D648" i="4"/>
  <c r="F56" i="5"/>
  <c r="G202" i="9"/>
  <c r="E202" i="9" s="1"/>
  <c r="B202" i="9" s="1"/>
  <c r="G190" i="9"/>
  <c r="E190" i="9" s="1"/>
  <c r="B190" i="9" s="1"/>
  <c r="D309" i="4"/>
  <c r="E321" i="4"/>
  <c r="D316" i="1" s="1"/>
  <c r="F374" i="4"/>
  <c r="F412" i="4"/>
  <c r="E466" i="4"/>
  <c r="D460" i="1" s="1"/>
  <c r="G204" i="9"/>
  <c r="E204" i="9" s="1"/>
  <c r="B204" i="9" s="1"/>
  <c r="F529" i="4"/>
  <c r="E584" i="4"/>
  <c r="D578" i="1" s="1"/>
  <c r="F609" i="4"/>
  <c r="G314" i="9"/>
  <c r="E314" i="9" s="1"/>
  <c r="B314" i="9" s="1"/>
  <c r="D88" i="5"/>
  <c r="F204" i="5"/>
  <c r="D203" i="5"/>
  <c r="D251" i="5"/>
  <c r="F252" i="5"/>
  <c r="G208" i="9"/>
  <c r="E208" i="9" s="1"/>
  <c r="B208" i="9" s="1"/>
  <c r="G24" i="9"/>
  <c r="E373" i="4"/>
  <c r="D368" i="1" s="1"/>
  <c r="G198" i="9"/>
  <c r="E198" i="9" s="1"/>
  <c r="B198" i="9" s="1"/>
  <c r="F581" i="4"/>
  <c r="G156" i="9"/>
  <c r="E156" i="9" s="1"/>
  <c r="B156" i="9" s="1"/>
  <c r="F607" i="4"/>
  <c r="G315" i="9"/>
  <c r="G316" i="9"/>
  <c r="F150" i="5"/>
  <c r="F181" i="5"/>
  <c r="E35" i="6"/>
  <c r="H180" i="9"/>
  <c r="D177" i="5"/>
  <c r="E337" i="9"/>
  <c r="B337" i="9" s="1"/>
  <c r="D255" i="5"/>
  <c r="D5" i="6"/>
  <c r="D89" i="6"/>
  <c r="F115" i="6"/>
  <c r="E114" i="6"/>
  <c r="F114" i="6" s="1"/>
  <c r="D35" i="6"/>
  <c r="D51" i="8"/>
  <c r="C1628" i="1" s="1"/>
  <c r="B165" i="9"/>
  <c r="E28" i="9"/>
  <c r="B28" i="9" s="1"/>
  <c r="E32" i="9"/>
  <c r="B32" i="9" s="1"/>
  <c r="E36" i="9"/>
  <c r="B36" i="9" s="1"/>
  <c r="E40" i="9"/>
  <c r="B40" i="9" s="1"/>
  <c r="E44" i="9"/>
  <c r="B44" i="9" s="1"/>
  <c r="E48" i="9"/>
  <c r="B48" i="9" s="1"/>
  <c r="E52" i="9"/>
  <c r="B52" i="9" s="1"/>
  <c r="E56" i="9"/>
  <c r="B56"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E120" i="9"/>
  <c r="B120" i="9" s="1"/>
  <c r="E124" i="9"/>
  <c r="B124" i="9" s="1"/>
  <c r="E128" i="9"/>
  <c r="B128" i="9" s="1"/>
  <c r="E132" i="9"/>
  <c r="B132" i="9" s="1"/>
  <c r="E136" i="9"/>
  <c r="B136" i="9" s="1"/>
  <c r="E140" i="9"/>
  <c r="B140" i="9" s="1"/>
  <c r="E144" i="9"/>
  <c r="B144" i="9" s="1"/>
  <c r="E148" i="9"/>
  <c r="B148" i="9" s="1"/>
  <c r="E152" i="9"/>
  <c r="B152" i="9" s="1"/>
  <c r="E168" i="9"/>
  <c r="B168" i="9" s="1"/>
  <c r="G183" i="9"/>
  <c r="E183" i="9" s="1"/>
  <c r="B183" i="9" s="1"/>
  <c r="G187" i="9"/>
  <c r="E187" i="9" s="1"/>
  <c r="B187" i="9" s="1"/>
  <c r="G191" i="9"/>
  <c r="E191" i="9" s="1"/>
  <c r="B191" i="9" s="1"/>
  <c r="G195" i="9"/>
  <c r="E195" i="9" s="1"/>
  <c r="B195" i="9" s="1"/>
  <c r="G199" i="9"/>
  <c r="E199" i="9" s="1"/>
  <c r="B199" i="9" s="1"/>
  <c r="G203" i="9"/>
  <c r="E203" i="9" s="1"/>
  <c r="B203" i="9" s="1"/>
  <c r="G207" i="9"/>
  <c r="E207" i="9" s="1"/>
  <c r="B207" i="9" s="1"/>
  <c r="H310" i="9"/>
  <c r="G309" i="9"/>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79" i="9"/>
  <c r="G178" i="9"/>
  <c r="E178" i="9" s="1"/>
  <c r="B178" i="9" s="1"/>
  <c r="G177" i="9"/>
  <c r="E177" i="9" s="1"/>
  <c r="B177" i="9" s="1"/>
  <c r="G176" i="9"/>
  <c r="E176" i="9" s="1"/>
  <c r="B176" i="9" s="1"/>
  <c r="G175" i="9"/>
  <c r="E175" i="9" s="1"/>
  <c r="B175" i="9" s="1"/>
  <c r="G174" i="9"/>
  <c r="E174" i="9" s="1"/>
  <c r="B174" i="9" s="1"/>
  <c r="G310" i="9"/>
  <c r="E310" i="9" s="1"/>
  <c r="B310" i="9" s="1"/>
  <c r="I10" i="9"/>
  <c r="B169" i="9"/>
  <c r="E172" i="9"/>
  <c r="B172" i="9" s="1"/>
  <c r="H179" i="9"/>
  <c r="G18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10" i="9"/>
  <c r="E210" i="9" s="1"/>
  <c r="B210" i="9" s="1"/>
  <c r="B229" i="9"/>
  <c r="B231" i="9"/>
  <c r="B233" i="9"/>
  <c r="B235" i="9"/>
  <c r="B237" i="9"/>
  <c r="B239" i="9"/>
  <c r="B243" i="9"/>
  <c r="B245" i="9"/>
  <c r="B247" i="9"/>
  <c r="B249" i="9"/>
  <c r="B251" i="9"/>
  <c r="B253" i="9"/>
  <c r="B255" i="9"/>
  <c r="B257" i="9"/>
  <c r="B259" i="9"/>
  <c r="B261" i="9"/>
  <c r="B263" i="9"/>
  <c r="B265" i="9"/>
  <c r="B267" i="9"/>
  <c r="B269" i="9"/>
  <c r="B271" i="9"/>
  <c r="B273" i="9"/>
  <c r="B275" i="9"/>
  <c r="B277" i="9"/>
  <c r="H309" i="9"/>
  <c r="B279" i="9"/>
  <c r="B281" i="9"/>
  <c r="B283" i="9"/>
  <c r="B285" i="9"/>
  <c r="B287" i="9"/>
  <c r="B289" i="9"/>
  <c r="B291" i="9"/>
  <c r="E303" i="9"/>
  <c r="B303" i="9" s="1"/>
  <c r="E317" i="9"/>
  <c r="B317" i="9" s="1"/>
  <c r="E321" i="9"/>
  <c r="B321" i="9" s="1"/>
  <c r="E325" i="9"/>
  <c r="B325" i="9" s="1"/>
  <c r="E329" i="9"/>
  <c r="B329" i="9" s="1"/>
  <c r="E333" i="9"/>
  <c r="B333" i="9" s="1"/>
  <c r="D44" i="8" l="1"/>
  <c r="C1621" i="1" s="1"/>
  <c r="H1621" i="1" s="1"/>
  <c r="H1602" i="1"/>
  <c r="C1583" i="1"/>
  <c r="D1555" i="1"/>
  <c r="I34" i="3"/>
  <c r="E345" i="9"/>
  <c r="I10" i="3" s="1"/>
  <c r="B346" i="9"/>
  <c r="G1540" i="1"/>
  <c r="D1538" i="1"/>
  <c r="I33" i="3"/>
  <c r="G1478" i="1"/>
  <c r="G1281" i="1"/>
  <c r="D1255" i="1"/>
  <c r="H339" i="9"/>
  <c r="D1223" i="1"/>
  <c r="E316" i="9"/>
  <c r="B316" i="9" s="1"/>
  <c r="E315" i="9"/>
  <c r="B315" i="9" s="1"/>
  <c r="H1076" i="1"/>
  <c r="G1076" i="1"/>
  <c r="H1075" i="1"/>
  <c r="G1075" i="1"/>
  <c r="F70" i="5"/>
  <c r="E7" i="5"/>
  <c r="D1012" i="1" s="1"/>
  <c r="G1018" i="1"/>
  <c r="G1013" i="1"/>
  <c r="H1013" i="1"/>
  <c r="F597" i="4"/>
  <c r="H591" i="1"/>
  <c r="E535" i="4"/>
  <c r="F647" i="4"/>
  <c r="D258" i="1"/>
  <c r="F262" i="4"/>
  <c r="H242" i="1"/>
  <c r="G242" i="1"/>
  <c r="H204" i="1"/>
  <c r="G204" i="1"/>
  <c r="G160" i="1"/>
  <c r="F164" i="4"/>
  <c r="H161" i="1"/>
  <c r="G161" i="1"/>
  <c r="H24" i="9"/>
  <c r="E24" i="9" s="1"/>
  <c r="G156" i="1"/>
  <c r="F153" i="4"/>
  <c r="E6" i="4"/>
  <c r="D2" i="1" s="1"/>
  <c r="F7" i="4"/>
  <c r="G25" i="1"/>
  <c r="H25" i="1"/>
  <c r="G4" i="1"/>
  <c r="H4" i="1"/>
  <c r="F89" i="6"/>
  <c r="C1485" i="1"/>
  <c r="F88" i="5"/>
  <c r="C1093" i="1"/>
  <c r="F648" i="4"/>
  <c r="C642" i="1"/>
  <c r="F135" i="5"/>
  <c r="C1140" i="1"/>
  <c r="F321" i="4"/>
  <c r="C316" i="1"/>
  <c r="H1224" i="1"/>
  <c r="G1224" i="1"/>
  <c r="D529" i="1"/>
  <c r="F629" i="4"/>
  <c r="C623" i="1"/>
  <c r="F147" i="5"/>
  <c r="D1152" i="1"/>
  <c r="F571" i="4"/>
  <c r="C565" i="1"/>
  <c r="H130" i="1"/>
  <c r="G130" i="1"/>
  <c r="D639" i="4"/>
  <c r="F430" i="4"/>
  <c r="C424" i="1"/>
  <c r="F373" i="4"/>
  <c r="C368" i="1"/>
  <c r="D69" i="5"/>
  <c r="H1124" i="1"/>
  <c r="G1124" i="1"/>
  <c r="F49" i="4"/>
  <c r="C45" i="1"/>
  <c r="H1628" i="1"/>
  <c r="G1628" i="1"/>
  <c r="D141" i="6"/>
  <c r="F5" i="6"/>
  <c r="H27" i="3"/>
  <c r="C1401" i="1"/>
  <c r="D1431" i="1"/>
  <c r="I28" i="3"/>
  <c r="F251" i="5"/>
  <c r="H25" i="3"/>
  <c r="C1255" i="1"/>
  <c r="F361" i="4"/>
  <c r="D360" i="4"/>
  <c r="C356" i="1"/>
  <c r="F230" i="4"/>
  <c r="C226" i="1"/>
  <c r="F309" i="4"/>
  <c r="D308" i="4"/>
  <c r="C304" i="1"/>
  <c r="E141" i="6"/>
  <c r="G348" i="9" s="1"/>
  <c r="E348" i="9" s="1"/>
  <c r="E69" i="5"/>
  <c r="F43" i="4"/>
  <c r="D6" i="4"/>
  <c r="C39" i="1"/>
  <c r="H1034" i="1"/>
  <c r="G1034" i="1"/>
  <c r="H1406" i="1"/>
  <c r="G1406" i="1"/>
  <c r="G339" i="9"/>
  <c r="E339" i="9" s="1"/>
  <c r="B339" i="9" s="1"/>
  <c r="F219" i="5"/>
  <c r="C1223" i="1"/>
  <c r="H544" i="1"/>
  <c r="G544" i="1"/>
  <c r="E179" i="9"/>
  <c r="B179" i="9" s="1"/>
  <c r="H24" i="3"/>
  <c r="D176" i="5"/>
  <c r="C1181" i="1"/>
  <c r="F177" i="5"/>
  <c r="F273" i="4"/>
  <c r="C269" i="1"/>
  <c r="F221" i="4"/>
  <c r="C217" i="1"/>
  <c r="E152" i="4"/>
  <c r="E308" i="4"/>
  <c r="E309" i="9"/>
  <c r="B309" i="9" s="1"/>
  <c r="F35" i="6"/>
  <c r="H28" i="3"/>
  <c r="C1431" i="1"/>
  <c r="D1510" i="1"/>
  <c r="I30" i="3"/>
  <c r="F255" i="5"/>
  <c r="C1259" i="1"/>
  <c r="D45" i="8"/>
  <c r="G338" i="9"/>
  <c r="E338" i="9" s="1"/>
  <c r="B338" i="9" s="1"/>
  <c r="F203" i="5"/>
  <c r="C1207" i="1"/>
  <c r="G460" i="1"/>
  <c r="H460" i="1"/>
  <c r="D535" i="4"/>
  <c r="F536" i="4"/>
  <c r="C530" i="1"/>
  <c r="I1576" i="1"/>
  <c r="E180" i="9"/>
  <c r="B180" i="9" s="1"/>
  <c r="E176" i="5"/>
  <c r="D1180" i="1" s="1"/>
  <c r="I24" i="3"/>
  <c r="D1181" i="1"/>
  <c r="G578" i="1"/>
  <c r="H578" i="1"/>
  <c r="E360" i="4"/>
  <c r="F202" i="4"/>
  <c r="C198" i="1"/>
  <c r="D152" i="4"/>
  <c r="I1581" i="1"/>
  <c r="F12" i="5"/>
  <c r="D7" i="5"/>
  <c r="C1017" i="1"/>
  <c r="E430" i="4"/>
  <c r="I1575" i="1"/>
  <c r="I1565" i="1"/>
  <c r="G641" i="1"/>
  <c r="H641" i="1"/>
  <c r="I1569" i="1"/>
  <c r="I1559" i="1"/>
  <c r="I1543" i="1"/>
  <c r="I1580" i="1"/>
  <c r="G566" i="1"/>
  <c r="H566" i="1"/>
  <c r="G649" i="1"/>
  <c r="H649" i="1"/>
  <c r="H19" i="9" l="1"/>
  <c r="E19" i="9" s="1"/>
  <c r="B19" i="9" s="1"/>
  <c r="G1621" i="1"/>
  <c r="I39" i="3"/>
  <c r="G1583" i="1"/>
  <c r="H1583" i="1"/>
  <c r="G1555" i="1"/>
  <c r="H1555" i="1"/>
  <c r="H1538" i="1"/>
  <c r="G1538" i="1"/>
  <c r="I22" i="3"/>
  <c r="E6" i="5"/>
  <c r="H299" i="9" s="1"/>
  <c r="H258" i="1"/>
  <c r="G258" i="1"/>
  <c r="I17" i="3"/>
  <c r="E422" i="4"/>
  <c r="E643" i="4" s="1"/>
  <c r="E639" i="4"/>
  <c r="D633" i="1" s="1"/>
  <c r="D424" i="1"/>
  <c r="B24" i="9"/>
  <c r="H217" i="1"/>
  <c r="G217" i="1"/>
  <c r="H1401" i="1"/>
  <c r="G1401" i="1"/>
  <c r="F639" i="4"/>
  <c r="C633" i="1"/>
  <c r="H1140" i="1"/>
  <c r="G1140" i="1"/>
  <c r="D299" i="4"/>
  <c r="F152" i="4"/>
  <c r="H18" i="3"/>
  <c r="C148" i="1"/>
  <c r="H1207" i="1"/>
  <c r="G1207" i="1"/>
  <c r="H1510" i="1"/>
  <c r="G1510" i="1"/>
  <c r="G1181" i="1"/>
  <c r="H1181" i="1"/>
  <c r="D1074" i="1"/>
  <c r="I23" i="3"/>
  <c r="I31" i="3"/>
  <c r="D1537" i="1"/>
  <c r="D418" i="4"/>
  <c r="F360" i="4"/>
  <c r="C355" i="1"/>
  <c r="H1152" i="1"/>
  <c r="G1152" i="1"/>
  <c r="E418" i="4"/>
  <c r="D413" i="1" s="1"/>
  <c r="D355" i="1"/>
  <c r="G356" i="1"/>
  <c r="H356" i="1"/>
  <c r="G368" i="1"/>
  <c r="H368" i="1"/>
  <c r="G1093" i="1"/>
  <c r="H1093" i="1"/>
  <c r="H1017" i="1"/>
  <c r="G1017" i="1"/>
  <c r="H1259" i="1"/>
  <c r="G1259" i="1"/>
  <c r="H1431" i="1"/>
  <c r="G1431" i="1"/>
  <c r="E417" i="4"/>
  <c r="D412" i="1" s="1"/>
  <c r="D303" i="1"/>
  <c r="H269" i="1"/>
  <c r="G269" i="1"/>
  <c r="F176" i="5"/>
  <c r="C1180" i="1"/>
  <c r="H39" i="1"/>
  <c r="G39" i="1"/>
  <c r="H304" i="1"/>
  <c r="G304" i="1"/>
  <c r="H226" i="1"/>
  <c r="G226" i="1"/>
  <c r="H424" i="1"/>
  <c r="G424" i="1"/>
  <c r="H316" i="1"/>
  <c r="G316" i="1"/>
  <c r="H642" i="1"/>
  <c r="G642" i="1"/>
  <c r="H1485" i="1"/>
  <c r="G1485" i="1"/>
  <c r="H530" i="1"/>
  <c r="G530" i="1"/>
  <c r="E347" i="9"/>
  <c r="B348" i="9"/>
  <c r="C1622" i="1"/>
  <c r="I40" i="3"/>
  <c r="G343" i="9"/>
  <c r="E343" i="9" s="1"/>
  <c r="G344" i="9"/>
  <c r="E344" i="9" s="1"/>
  <c r="B344" i="9" s="1"/>
  <c r="K1481" i="9"/>
  <c r="F7" i="5"/>
  <c r="D6" i="5"/>
  <c r="H22" i="3"/>
  <c r="C1012" i="1"/>
  <c r="H198" i="1"/>
  <c r="G198" i="1"/>
  <c r="D640" i="4"/>
  <c r="C529" i="1"/>
  <c r="F535" i="4"/>
  <c r="E299" i="4"/>
  <c r="I18" i="3"/>
  <c r="D148" i="1"/>
  <c r="H1223" i="1"/>
  <c r="G1223" i="1"/>
  <c r="D300" i="4"/>
  <c r="F6" i="4"/>
  <c r="H17" i="3"/>
  <c r="D422" i="4"/>
  <c r="C2" i="1"/>
  <c r="F308" i="4"/>
  <c r="D417" i="4"/>
  <c r="C303" i="1"/>
  <c r="G1255" i="1"/>
  <c r="H1255" i="1"/>
  <c r="F141" i="6"/>
  <c r="H31" i="3"/>
  <c r="C1537" i="1"/>
  <c r="G45" i="1"/>
  <c r="H45" i="1"/>
  <c r="F69" i="5"/>
  <c r="H23" i="3"/>
  <c r="C1074" i="1"/>
  <c r="H565" i="1"/>
  <c r="G565" i="1"/>
  <c r="H623" i="1"/>
  <c r="G623" i="1"/>
  <c r="E640" i="4"/>
  <c r="D634" i="1" s="1"/>
  <c r="D1011" i="1" l="1"/>
  <c r="D417" i="1"/>
  <c r="H1537" i="1"/>
  <c r="G1537" i="1"/>
  <c r="G2" i="1"/>
  <c r="H2" i="1"/>
  <c r="G529" i="1"/>
  <c r="H529" i="1"/>
  <c r="G1622" i="1"/>
  <c r="H1622" i="1"/>
  <c r="H11" i="3"/>
  <c r="G633" i="1"/>
  <c r="H633" i="1"/>
  <c r="H9" i="3"/>
  <c r="G1012" i="1"/>
  <c r="H1012" i="1"/>
  <c r="F418" i="4"/>
  <c r="C413" i="1"/>
  <c r="H303" i="1"/>
  <c r="G303" i="1"/>
  <c r="F422" i="4"/>
  <c r="D643" i="4"/>
  <c r="C417" i="1"/>
  <c r="F417" i="4"/>
  <c r="C412" i="1"/>
  <c r="E423" i="4"/>
  <c r="E301" i="4"/>
  <c r="D297" i="1" s="1"/>
  <c r="D295" i="1"/>
  <c r="E300" i="4"/>
  <c r="D296" i="1" s="1"/>
  <c r="G306" i="9"/>
  <c r="E306" i="9" s="1"/>
  <c r="B306" i="9" s="1"/>
  <c r="G299" i="9"/>
  <c r="E299" i="9" s="1"/>
  <c r="F6" i="5"/>
  <c r="C1011" i="1"/>
  <c r="G355" i="1"/>
  <c r="H355" i="1"/>
  <c r="D423" i="4"/>
  <c r="D424" i="4" s="1"/>
  <c r="D301" i="4"/>
  <c r="F299" i="4"/>
  <c r="C295" i="1"/>
  <c r="C296" i="1"/>
  <c r="F640" i="4"/>
  <c r="C634" i="1"/>
  <c r="E342" i="9"/>
  <c r="B343" i="9"/>
  <c r="H1074" i="1"/>
  <c r="G1074" i="1"/>
  <c r="H1180" i="1"/>
  <c r="G1180" i="1"/>
  <c r="D637" i="1"/>
  <c r="H148" i="1"/>
  <c r="G148" i="1"/>
  <c r="F300" i="4" l="1"/>
  <c r="F424" i="4"/>
  <c r="C419" i="1"/>
  <c r="H295" i="1"/>
  <c r="G295" i="1"/>
  <c r="E425" i="4"/>
  <c r="D420" i="1" s="1"/>
  <c r="E644" i="4"/>
  <c r="D418" i="1"/>
  <c r="H20" i="9"/>
  <c r="E424" i="4"/>
  <c r="D419" i="1" s="1"/>
  <c r="F643" i="4"/>
  <c r="C637" i="1"/>
  <c r="N3" i="9"/>
  <c r="I11" i="3"/>
  <c r="H634" i="1"/>
  <c r="G634" i="1"/>
  <c r="G20" i="9"/>
  <c r="D425" i="4"/>
  <c r="C418" i="1"/>
  <c r="D644" i="4"/>
  <c r="D645" i="4" s="1"/>
  <c r="F423" i="4"/>
  <c r="B299" i="9"/>
  <c r="G417" i="1"/>
  <c r="H417" i="1"/>
  <c r="H296" i="1"/>
  <c r="G296" i="1"/>
  <c r="F301" i="4"/>
  <c r="C297" i="1"/>
  <c r="H8" i="3"/>
  <c r="H1011" i="1"/>
  <c r="G1011" i="1"/>
  <c r="H412" i="1"/>
  <c r="G412" i="1"/>
  <c r="H413" i="1"/>
  <c r="G413" i="1"/>
  <c r="K3" i="9"/>
  <c r="I9" i="3"/>
  <c r="C639" i="1" l="1"/>
  <c r="F645" i="4"/>
  <c r="M3" i="9"/>
  <c r="H297" i="1"/>
  <c r="G297" i="1"/>
  <c r="E646" i="4"/>
  <c r="D638" i="1"/>
  <c r="E645" i="4"/>
  <c r="C420" i="1"/>
  <c r="F425" i="4"/>
  <c r="E20" i="9"/>
  <c r="B20" i="9" s="1"/>
  <c r="H419" i="1"/>
  <c r="G419" i="1"/>
  <c r="G418" i="1"/>
  <c r="H418" i="1"/>
  <c r="F644" i="4"/>
  <c r="D646" i="4"/>
  <c r="C638" i="1"/>
  <c r="G637" i="1"/>
  <c r="H637" i="1"/>
  <c r="D650" i="4" l="1"/>
  <c r="F646" i="4"/>
  <c r="C640" i="1"/>
  <c r="G420" i="1"/>
  <c r="H420" i="1"/>
  <c r="E649" i="4"/>
  <c r="D639" i="1"/>
  <c r="H639" i="1" s="1"/>
  <c r="H638" i="1"/>
  <c r="G638" i="1"/>
  <c r="E650" i="4"/>
  <c r="D640" i="1"/>
  <c r="H334" i="9"/>
  <c r="G334" i="9"/>
  <c r="D649" i="4"/>
  <c r="E334" i="9" l="1"/>
  <c r="B334" i="9" s="1"/>
  <c r="H640" i="1"/>
  <c r="G640" i="1"/>
  <c r="I19" i="3"/>
  <c r="D643" i="1"/>
  <c r="H19" i="3"/>
  <c r="F649" i="4"/>
  <c r="C643" i="1"/>
  <c r="G297" i="9"/>
  <c r="E297" i="9" s="1"/>
  <c r="B297" i="9" s="1"/>
  <c r="I20" i="3"/>
  <c r="D644" i="1"/>
  <c r="G639" i="1"/>
  <c r="F650" i="4"/>
  <c r="H20" i="3"/>
  <c r="C644" i="1"/>
  <c r="E298" i="9" l="1"/>
  <c r="I8" i="3" s="1"/>
  <c r="H7" i="3"/>
  <c r="J3" i="9" s="1"/>
  <c r="G644" i="1"/>
  <c r="H644" i="1"/>
  <c r="H643" i="1"/>
  <c r="G643" i="1"/>
  <c r="G295" i="9" l="1"/>
  <c r="H295" i="9"/>
  <c r="G18" i="9"/>
  <c r="J17" i="9"/>
  <c r="H16" i="9"/>
  <c r="G15" i="9"/>
  <c r="I13" i="9"/>
  <c r="K11" i="9"/>
  <c r="J8" i="9"/>
  <c r="I5" i="9"/>
  <c r="L293" i="9"/>
  <c r="F293" i="9" s="1"/>
  <c r="H18" i="9"/>
  <c r="G22" i="9"/>
  <c r="L15" i="9"/>
  <c r="K13" i="9"/>
  <c r="I7" i="9"/>
  <c r="K5" i="9"/>
  <c r="M16" i="9"/>
  <c r="J10" i="9"/>
  <c r="J12" i="9"/>
  <c r="I9" i="9"/>
  <c r="H15" i="9"/>
  <c r="J6" i="9"/>
  <c r="G21" i="9"/>
  <c r="I8" i="9"/>
  <c r="K8" i="9"/>
  <c r="J13" i="9"/>
  <c r="H22" i="9"/>
  <c r="I17" i="9"/>
  <c r="K9" i="9"/>
  <c r="K10" i="9"/>
  <c r="J9" i="9"/>
  <c r="G17" i="9"/>
  <c r="H21" i="9"/>
  <c r="G16" i="9"/>
  <c r="I11" i="9"/>
  <c r="L16" i="9"/>
  <c r="M15" i="9"/>
  <c r="H17" i="9"/>
  <c r="J11" i="9"/>
  <c r="J7" i="9"/>
  <c r="I12" i="9"/>
  <c r="K6" i="9"/>
  <c r="J5" i="9"/>
  <c r="K7" i="9"/>
  <c r="I6" i="9"/>
  <c r="K12" i="9"/>
  <c r="E21" i="9" l="1"/>
  <c r="B21" i="9" s="1"/>
  <c r="E16" i="9"/>
  <c r="E6" i="9"/>
  <c r="B6" i="9" s="1"/>
  <c r="E12" i="9"/>
  <c r="B12" i="9" s="1"/>
  <c r="F16" i="9"/>
  <c r="E17" i="9"/>
  <c r="B17" i="9" s="1"/>
  <c r="E8" i="9"/>
  <c r="B8" i="9" s="1"/>
  <c r="E295" i="9"/>
  <c r="E23" i="9" s="1"/>
  <c r="I7" i="3" s="1"/>
  <c r="E11" i="9"/>
  <c r="B11" i="9" s="1"/>
  <c r="E7" i="9"/>
  <c r="B7" i="9" s="1"/>
  <c r="E10" i="9"/>
  <c r="B10" i="9" s="1"/>
  <c r="B293" i="9"/>
  <c r="F23" i="9"/>
  <c r="E13" i="9"/>
  <c r="B13" i="9" s="1"/>
  <c r="E18" i="9"/>
  <c r="B18" i="9" s="1"/>
  <c r="F15" i="9"/>
  <c r="E5" i="9"/>
  <c r="E15" i="9"/>
  <c r="E9" i="9"/>
  <c r="B9" i="9" s="1"/>
  <c r="E22" i="9"/>
  <c r="B22" i="9" s="1"/>
  <c r="B295" i="9" l="1"/>
  <c r="B16" i="9"/>
  <c r="F14" i="9"/>
  <c r="F3" i="9" s="1"/>
  <c r="B15" i="9"/>
  <c r="E14" i="9"/>
  <c r="I13" i="3" s="1"/>
  <c r="B5" i="9"/>
  <c r="E4" i="9"/>
  <c r="E3" i="9" l="1"/>
</calcChain>
</file>

<file path=xl/sharedStrings.xml><?xml version="1.0" encoding="utf-8"?>
<sst xmlns="http://schemas.openxmlformats.org/spreadsheetml/2006/main" count="4733" uniqueCount="3656">
  <si>
    <t>Obveznik:</t>
  </si>
  <si>
    <t>35280 - OPĆINA STANKOVCI</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</si>
  <si>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</si>
  <si>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</si>
  <si>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</si>
  <si>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</si>
  <si>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</si>
  <si>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</si>
  <si>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</si>
  <si>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</si>
  <si>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</si>
  <si>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</si>
  <si>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</si>
  <si>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</si>
  <si>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</si>
  <si>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</si>
  <si>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</si>
  <si>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</si>
  <si>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</si>
  <si>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</si>
  <si>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</si>
  <si>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</si>
  <si>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</si>
  <si>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</si>
  <si>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</si>
  <si>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</si>
  <si>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</si>
  <si>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</si>
  <si>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</si>
  <si>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</si>
  <si>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</si>
  <si>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</si>
  <si>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</si>
  <si>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</si>
  <si>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</si>
  <si>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</si>
  <si>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</si>
  <si>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</si>
  <si>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</si>
  <si>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</si>
  <si>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</si>
  <si>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</si>
  <si>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</si>
  <si>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</si>
  <si>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</si>
  <si>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</si>
  <si>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</si>
  <si>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</si>
  <si>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</si>
  <si>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</si>
  <si>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</si>
  <si>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</si>
  <si>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</si>
  <si>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</si>
  <si>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</si>
  <si>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</si>
  <si>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</si>
  <si>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</si>
  <si>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</si>
  <si>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</si>
  <si>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</si>
  <si>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</si>
  <si>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</si>
  <si>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</si>
  <si>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</si>
  <si>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</si>
  <si>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</si>
  <si>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</si>
  <si>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</si>
  <si>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</si>
  <si>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</si>
  <si>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</si>
  <si>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</si>
  <si>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</si>
  <si>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</si>
  <si>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</si>
  <si>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</si>
  <si>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</si>
  <si>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</si>
  <si>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</si>
  <si>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</si>
  <si>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</si>
  <si>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</si>
  <si>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</si>
  <si>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</si>
  <si>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</si>
  <si>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</si>
  <si>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</si>
  <si>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</si>
  <si>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</si>
  <si>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</si>
  <si>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</si>
  <si>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</si>
  <si>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</si>
  <si>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</si>
  <si>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</si>
  <si>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</si>
  <si>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</si>
  <si>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</si>
  <si>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</si>
  <si>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</si>
  <si>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</si>
  <si>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</si>
  <si>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</si>
  <si>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</si>
  <si>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</si>
  <si>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</si>
  <si>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</si>
  <si>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</si>
  <si>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</si>
  <si>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</si>
  <si>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</si>
  <si>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</si>
  <si>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</si>
  <si>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</si>
  <si>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</si>
  <si>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</si>
  <si>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</si>
  <si>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</si>
  <si>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</si>
  <si>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</si>
  <si>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</si>
  <si>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</si>
  <si>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</si>
  <si>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</si>
  <si>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</si>
  <si>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</si>
  <si>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</si>
  <si>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</si>
  <si>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</si>
  <si>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</si>
  <si>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</si>
  <si>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</si>
  <si>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</si>
  <si>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</si>
  <si>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</si>
  <si>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</si>
  <si>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</si>
  <si>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</si>
  <si>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</si>
  <si>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</si>
  <si>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</si>
  <si>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</si>
  <si>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</si>
  <si>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</si>
  <si>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</si>
  <si>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</si>
  <si>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</si>
  <si>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</si>
  <si>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</si>
  <si>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</si>
  <si>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</si>
  <si>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</si>
  <si>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</si>
  <si>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</si>
  <si>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</si>
  <si>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</si>
  <si>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</si>
  <si>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</si>
  <si>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</si>
  <si>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</si>
  <si>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</si>
  <si>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</si>
  <si>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</si>
  <si>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</si>
  <si>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</si>
  <si>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</si>
  <si>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</si>
  <si>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</si>
  <si>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</si>
  <si>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</si>
  <si>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</si>
  <si>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</si>
  <si>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</si>
  <si>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</si>
  <si>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</si>
  <si>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</si>
  <si>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</si>
  <si>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</si>
  <si>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</si>
  <si>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</si>
  <si>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</si>
  <si>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</si>
  <si>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</si>
  <si>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</si>
  <si>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</si>
  <si>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</si>
  <si>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</si>
  <si>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</si>
  <si>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</si>
  <si>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</si>
  <si>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</si>
  <si>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</si>
  <si>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</si>
  <si>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</si>
  <si>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</si>
  <si>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</si>
  <si>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</si>
  <si>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</si>
  <si>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</si>
  <si>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</si>
  <si>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</si>
  <si>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</si>
  <si>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</si>
  <si>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</si>
  <si>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</si>
  <si>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</si>
  <si>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</si>
  <si>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</si>
  <si>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</si>
  <si>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</si>
  <si>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</si>
  <si>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</si>
  <si>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</si>
  <si>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</si>
  <si>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</si>
  <si>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</si>
  <si>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</si>
  <si>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</si>
  <si>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</si>
  <si>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</si>
  <si>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</si>
  <si>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</si>
  <si>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</si>
  <si>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</si>
  <si>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</si>
  <si>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</si>
  <si>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</si>
  <si>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</si>
  <si>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</si>
  <si>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</si>
  <si>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</si>
  <si>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</si>
  <si>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</si>
  <si>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</si>
  <si>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</si>
  <si>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</si>
  <si>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</si>
  <si>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</si>
  <si>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</si>
  <si>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</si>
  <si>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</si>
  <si>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</si>
  <si>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</si>
  <si>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</si>
  <si>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</si>
  <si>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</si>
  <si>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</si>
  <si>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</si>
  <si>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</si>
  <si>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</si>
  <si>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</si>
  <si>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</si>
  <si>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</si>
  <si>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</si>
  <si>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</si>
  <si>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</si>
  <si>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</si>
  <si>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</si>
  <si>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</si>
  <si>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</si>
  <si>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</si>
  <si>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</si>
  <si>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</si>
  <si>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</si>
  <si>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</si>
  <si>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</si>
  <si>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</si>
  <si>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</si>
  <si>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</si>
  <si>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</si>
  <si>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</si>
  <si>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</si>
  <si>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</si>
  <si>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</si>
  <si>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</si>
  <si>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</si>
  <si>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</si>
  <si>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</si>
  <si>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</si>
  <si>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</si>
  <si>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</si>
  <si>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</si>
  <si>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</si>
  <si>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</si>
  <si>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</si>
  <si>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</si>
  <si>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</si>
  <si>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</si>
  <si>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</si>
  <si>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</si>
  <si>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</si>
  <si>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</si>
  <si>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</si>
  <si>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</si>
  <si>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</si>
  <si>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</si>
  <si>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</si>
  <si>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</si>
  <si>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</si>
  <si>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</si>
  <si>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</si>
  <si>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</si>
  <si>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</si>
  <si>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</si>
  <si>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</si>
  <si>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</si>
  <si>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</si>
  <si>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</si>
  <si>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</si>
  <si>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</si>
  <si>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</si>
  <si>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</si>
  <si>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</si>
  <si>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</si>
  <si>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</si>
  <si>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</si>
  <si>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</si>
  <si>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</si>
  <si>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</si>
  <si>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</si>
  <si>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</si>
  <si>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</si>
  <si>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</si>
  <si>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</si>
  <si>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</si>
  <si>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</si>
  <si>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</si>
  <si>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</si>
  <si>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</si>
  <si>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</si>
  <si>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</si>
  <si>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</si>
  <si>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</si>
  <si>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</si>
  <si>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</si>
  <si>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</si>
  <si>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</si>
  <si>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</si>
  <si>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</si>
  <si>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</si>
  <si>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</si>
  <si>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</si>
  <si>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</si>
  <si>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</si>
  <si>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</si>
  <si>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</si>
  <si>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</si>
  <si>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</si>
  <si>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</si>
  <si>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</si>
  <si>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</si>
  <si>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</si>
  <si>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</si>
  <si>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</si>
  <si>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</si>
  <si>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</si>
  <si>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</si>
  <si>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</si>
  <si>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</si>
  <si>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</si>
  <si>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</si>
  <si>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</si>
  <si>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</si>
  <si>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</si>
  <si>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</si>
  <si>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</si>
  <si>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</si>
  <si>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</si>
  <si>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</si>
  <si>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</si>
  <si>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</si>
  <si>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</si>
  <si>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</si>
  <si>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</si>
  <si>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</si>
  <si>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</si>
  <si>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</si>
  <si>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</si>
  <si>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</si>
  <si>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</si>
  <si>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</si>
  <si>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</si>
  <si>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</si>
  <si>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</si>
  <si>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</si>
  <si>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</si>
  <si>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</si>
  <si>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</si>
  <si>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</si>
  <si>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</si>
  <si>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</si>
  <si>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</si>
  <si>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</si>
  <si>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</si>
  <si>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</si>
  <si>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</si>
  <si>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</si>
  <si>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</si>
  <si>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</si>
  <si>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</si>
  <si>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</si>
  <si>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</si>
  <si>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</si>
  <si>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</si>
  <si>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</si>
  <si>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</si>
  <si>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</si>
  <si>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</si>
  <si>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</si>
  <si>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</si>
  <si>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</si>
  <si>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</si>
  <si>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</si>
  <si>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</si>
  <si>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</si>
  <si>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</si>
  <si>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</si>
  <si>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</si>
  <si>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</si>
  <si>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</si>
  <si>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</si>
  <si>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</si>
  <si>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</si>
  <si>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</si>
  <si>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</si>
  <si>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</si>
  <si>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</si>
  <si>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</si>
  <si>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</si>
  <si>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</si>
  <si>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</si>
  <si>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</si>
  <si>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</si>
  <si>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</si>
  <si>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</si>
  <si>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</si>
  <si>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</si>
  <si>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</si>
  <si>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</si>
  <si>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</si>
  <si>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</si>
  <si>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</si>
  <si>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</si>
  <si>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</si>
  <si>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</si>
  <si>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</si>
  <si>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</si>
  <si>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</si>
  <si>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</si>
  <si>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</si>
  <si>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</si>
  <si>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</si>
  <si>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</si>
  <si>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</si>
  <si>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</si>
  <si>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</si>
  <si>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</si>
  <si>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</si>
  <si>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</si>
  <si>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</si>
  <si>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</si>
  <si>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</si>
  <si>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</si>
  <si>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</si>
  <si>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</si>
  <si>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</si>
  <si>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</si>
  <si>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</si>
  <si>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</si>
  <si>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</si>
  <si>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</si>
  <si>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</si>
  <si>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</si>
  <si>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</si>
  <si>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</si>
  <si>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</si>
  <si>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</si>
  <si>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</si>
  <si>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</si>
  <si>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</si>
  <si>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</si>
  <si>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</si>
  <si>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</si>
  <si>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</si>
  <si>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</si>
  <si>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</si>
  <si>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</si>
  <si>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</si>
  <si>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</si>
  <si>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</si>
  <si>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</si>
  <si>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</si>
  <si>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</si>
  <si>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</si>
  <si>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</si>
  <si>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</si>
  <si>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</si>
  <si>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</si>
  <si>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</si>
  <si>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</si>
  <si>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</si>
  <si>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</si>
  <si>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</si>
  <si>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</si>
  <si>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</si>
  <si>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</si>
  <si>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</si>
  <si>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</si>
  <si>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</si>
  <si>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</si>
  <si>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</si>
  <si>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</si>
  <si>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</si>
  <si>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</si>
  <si>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</si>
  <si>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</si>
  <si>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</si>
  <si>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</si>
  <si>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</si>
  <si>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</si>
  <si>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</si>
  <si>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</si>
  <si>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</si>
  <si>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</si>
  <si>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</si>
  <si>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</si>
  <si>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</si>
  <si>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</si>
  <si>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</si>
  <si>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</si>
  <si>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</si>
  <si>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</si>
  <si>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</si>
  <si>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</si>
  <si>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</si>
  <si>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</si>
  <si>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</si>
  <si>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</si>
  <si>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</si>
  <si>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</si>
  <si>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</si>
  <si>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</si>
  <si>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</si>
  <si>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</si>
  <si>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</si>
  <si>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</si>
  <si>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</si>
  <si>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</si>
  <si>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</si>
  <si>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</si>
  <si>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</si>
  <si>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</si>
  <si>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</si>
  <si>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</si>
  <si>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</si>
  <si>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</si>
  <si>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</si>
  <si>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</si>
  <si>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</si>
  <si>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</si>
  <si>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</si>
  <si>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</si>
  <si>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</si>
  <si>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</si>
  <si>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</si>
  <si>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</si>
  <si>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</si>
  <si>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</si>
  <si>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</si>
  <si>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</si>
  <si>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</si>
  <si>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</si>
  <si>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</si>
  <si>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</si>
  <si>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</si>
  <si>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</si>
  <si>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</si>
  <si>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</si>
  <si>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</si>
  <si>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</si>
  <si>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</si>
  <si>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</si>
  <si>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</si>
  <si>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</si>
  <si>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</si>
  <si>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</si>
  <si>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</si>
  <si>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</si>
  <si>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</si>
  <si>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</si>
  <si>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</si>
  <si>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</si>
  <si>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</si>
  <si>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</si>
  <si>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</si>
  <si>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</si>
  <si>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</si>
  <si>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</si>
  <si>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</si>
  <si>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</si>
  <si>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</si>
  <si>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</si>
  <si>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</si>
  <si>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</si>
  <si>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</si>
  <si>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</si>
  <si>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</si>
  <si>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</si>
  <si>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</si>
  <si>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</si>
  <si>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</si>
  <si>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</si>
  <si>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</si>
  <si>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</si>
  <si>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</si>
  <si>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</si>
  <si>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</si>
  <si>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</si>
  <si>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</si>
  <si>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</si>
  <si>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</si>
  <si>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</si>
  <si>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</si>
  <si>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</si>
  <si>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</si>
  <si>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</si>
  <si>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</si>
  <si>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</si>
  <si>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</si>
  <si>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</si>
  <si>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</si>
  <si>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</si>
  <si>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</si>
  <si>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</si>
  <si>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</si>
  <si>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</si>
  <si>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</si>
  <si>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</si>
  <si>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</si>
  <si>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</si>
  <si>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</si>
  <si>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</si>
  <si>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</si>
  <si>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</si>
  <si>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</si>
  <si>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</si>
  <si>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</si>
  <si>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</si>
  <si>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</si>
  <si>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</si>
  <si>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</si>
  <si>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</si>
  <si>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</si>
  <si>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</si>
  <si>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</si>
  <si>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</si>
  <si>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</si>
  <si>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</si>
  <si>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</si>
  <si>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</si>
  <si>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</si>
  <si>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</si>
  <si>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</si>
  <si>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</si>
  <si>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</si>
  <si>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</si>
  <si>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</si>
  <si>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</si>
  <si>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</si>
  <si>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</si>
  <si>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</si>
  <si>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</si>
  <si>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</si>
  <si>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</si>
  <si>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</si>
  <si>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</si>
  <si>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</si>
  <si>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</si>
  <si>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</si>
  <si>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</si>
  <si>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</si>
  <si>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</si>
  <si>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</si>
  <si>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</si>
  <si>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</si>
  <si>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</si>
  <si>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</si>
  <si>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</si>
  <si>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</si>
  <si>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</si>
  <si>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</si>
  <si>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</si>
  <si>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</si>
  <si>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</si>
  <si>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</si>
  <si>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</si>
  <si>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</si>
  <si>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</si>
  <si>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</si>
  <si>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</si>
  <si>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</si>
  <si>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</si>
  <si>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</si>
  <si>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</si>
  <si>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</si>
  <si>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</si>
  <si>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</si>
  <si>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</si>
  <si>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</si>
  <si>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</si>
  <si>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</si>
  <si>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</si>
  <si>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</si>
  <si>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</si>
  <si>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</si>
  <si>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</si>
  <si>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</si>
  <si>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</si>
  <si>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</si>
  <si>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</si>
  <si>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</si>
  <si>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</si>
  <si>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</si>
  <si>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</si>
  <si>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</si>
  <si>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</si>
  <si>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</si>
  <si>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</si>
  <si>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</si>
  <si>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</si>
  <si>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</si>
  <si>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</si>
  <si>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</si>
  <si>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</si>
  <si>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</si>
  <si>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</si>
  <si>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</si>
  <si>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</si>
  <si>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</si>
  <si>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</si>
  <si>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</si>
  <si>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</si>
  <si>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</si>
  <si>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</si>
  <si>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</si>
  <si>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</si>
  <si>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</si>
  <si>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</si>
  <si>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</si>
  <si>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</si>
  <si>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</si>
  <si>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</si>
  <si>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</si>
  <si>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</si>
  <si>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</si>
  <si>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</si>
  <si>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</si>
  <si>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</si>
  <si>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</si>
  <si>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</si>
  <si>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</si>
  <si>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</si>
  <si>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</si>
  <si>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</si>
  <si>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</si>
  <si>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</si>
  <si>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</si>
  <si>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</si>
  <si>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</si>
  <si>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</si>
  <si>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</si>
  <si>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</si>
  <si>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</si>
  <si>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</si>
  <si>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</si>
  <si>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</si>
  <si>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</si>
  <si>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</si>
  <si>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</si>
  <si>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</si>
  <si>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</si>
  <si>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</si>
  <si>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</si>
  <si>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</si>
  <si>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</si>
  <si>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</si>
  <si>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</si>
  <si>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</si>
  <si>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</si>
  <si>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</si>
  <si>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</si>
  <si>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</si>
  <si>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</si>
  <si>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</si>
  <si>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</si>
  <si>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</si>
  <si>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</si>
  <si>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</si>
  <si>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</si>
  <si>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</si>
  <si>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</si>
  <si>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</si>
  <si>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</si>
  <si>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</si>
  <si>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</si>
  <si>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</si>
  <si>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</si>
  <si>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</si>
  <si>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</si>
  <si>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</si>
  <si>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</si>
  <si>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</si>
  <si>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</si>
  <si>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</si>
  <si>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</si>
  <si>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</si>
  <si>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</si>
  <si>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</si>
  <si>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</si>
  <si>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</si>
  <si>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</si>
  <si>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</si>
  <si>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</si>
  <si>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</si>
  <si>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</si>
  <si>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</si>
  <si>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</si>
  <si>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</si>
  <si>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</si>
  <si>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</si>
  <si>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</si>
  <si>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</si>
  <si>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</si>
  <si>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</si>
  <si>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</si>
  <si>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</si>
  <si>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</si>
  <si>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</si>
  <si>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</si>
  <si>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</si>
  <si>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</si>
  <si>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</si>
  <si>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</si>
  <si>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</si>
  <si>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</si>
  <si>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</si>
  <si>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</si>
  <si>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</si>
  <si>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</si>
  <si>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</si>
  <si>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</si>
  <si>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</si>
  <si>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</si>
  <si>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</si>
  <si>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</si>
  <si>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</si>
  <si>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</si>
  <si>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</si>
  <si>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</si>
  <si>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</si>
  <si>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</si>
  <si>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</si>
  <si>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</si>
  <si>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</si>
  <si>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</si>
  <si>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</si>
  <si>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</si>
  <si>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</si>
  <si>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</si>
  <si>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</si>
  <si>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</si>
  <si>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</si>
  <si>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</si>
  <si>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</si>
  <si>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</si>
  <si>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</si>
  <si>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</si>
  <si>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</si>
  <si>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</si>
  <si>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</si>
  <si>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</si>
  <si>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</si>
  <si>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</si>
  <si>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</si>
  <si>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</si>
  <si>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</si>
  <si>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</si>
  <si>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</si>
  <si>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</si>
  <si>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</si>
  <si>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</si>
  <si>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</si>
  <si>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</si>
  <si>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</si>
  <si>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</si>
  <si>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</si>
  <si>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</si>
  <si>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</si>
  <si>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</si>
  <si>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</si>
  <si>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</si>
  <si>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</si>
  <si>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</si>
  <si>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</si>
  <si>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</si>
  <si>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</si>
  <si>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</si>
  <si>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</si>
  <si>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</si>
  <si>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</si>
  <si>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</si>
  <si>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</si>
  <si>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</si>
  <si>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</si>
  <si>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</si>
  <si>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</si>
  <si>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</si>
  <si>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</si>
  <si>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</si>
  <si>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</si>
  <si>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</si>
  <si>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</si>
  <si>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</si>
  <si>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</si>
  <si>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</si>
  <si>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</si>
  <si>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</si>
  <si>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</si>
  <si>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</si>
  <si>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</si>
  <si>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</si>
  <si>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</si>
  <si>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</si>
  <si>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</si>
  <si>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</si>
  <si>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</si>
  <si>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</si>
  <si>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</si>
  <si>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</si>
  <si>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</si>
  <si>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</si>
  <si>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</si>
  <si>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</si>
  <si>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</si>
  <si>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</si>
  <si>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</si>
  <si>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</si>
  <si>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</si>
  <si>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</si>
  <si>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</si>
  <si>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</si>
  <si>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</si>
  <si>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</si>
  <si>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</si>
  <si>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</si>
  <si>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</si>
  <si>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</si>
  <si>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</si>
  <si>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</si>
  <si>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</si>
  <si>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</si>
  <si>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</si>
  <si>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</si>
  <si>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</si>
  <si>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</si>
  <si>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</si>
  <si>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</si>
  <si>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</si>
  <si>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</si>
  <si>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</si>
  <si>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</si>
  <si>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</si>
  <si>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</si>
  <si>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</si>
  <si>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</si>
  <si>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</si>
  <si>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</si>
  <si>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</si>
  <si>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</si>
  <si>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</si>
  <si>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</si>
  <si>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</si>
  <si>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</si>
  <si>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</si>
  <si>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</si>
  <si>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</si>
  <si>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</si>
  <si>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</si>
  <si>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</si>
  <si>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</si>
  <si>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</si>
  <si>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</si>
  <si>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</si>
  <si>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</si>
  <si>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</si>
  <si>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</si>
  <si>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</si>
  <si>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</si>
  <si>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</si>
  <si>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</si>
  <si>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</si>
  <si>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</si>
  <si>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</si>
  <si>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</si>
  <si>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</si>
  <si>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</si>
  <si>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</si>
  <si>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</si>
  <si>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</si>
  <si>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</si>
  <si>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</si>
  <si>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</si>
  <si>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</si>
  <si>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</si>
  <si>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</si>
  <si>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</si>
  <si>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</si>
  <si>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</si>
  <si>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</si>
  <si>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</si>
  <si>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</si>
  <si>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</si>
  <si>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</si>
  <si>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</si>
  <si>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</si>
  <si>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</si>
  <si>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</si>
  <si>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</si>
  <si>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</si>
  <si>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</si>
  <si>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</si>
  <si>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</si>
  <si>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</si>
  <si>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</si>
  <si>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</si>
  <si>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</si>
  <si>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</si>
  <si>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</si>
  <si>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</si>
  <si>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</si>
  <si>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</si>
  <si>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</si>
  <si>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</si>
  <si>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</si>
  <si>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</si>
  <si>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</si>
  <si>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</si>
  <si>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</si>
  <si>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</si>
  <si>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</si>
  <si>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</si>
  <si>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</si>
  <si>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</si>
  <si>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</si>
  <si>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</si>
  <si>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</si>
  <si>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</si>
  <si>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</si>
  <si>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</si>
  <si>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</si>
  <si>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</si>
  <si>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</si>
  <si>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</si>
  <si>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</si>
  <si>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</si>
  <si>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</si>
  <si>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</si>
  <si>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</si>
  <si>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</si>
  <si>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</si>
  <si>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</si>
  <si>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</si>
  <si>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</si>
  <si>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</si>
  <si>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</si>
  <si>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</si>
  <si>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</si>
  <si>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</si>
  <si>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</si>
  <si>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</si>
  <si>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</si>
  <si>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</si>
  <si>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</si>
  <si>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</si>
  <si>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</si>
  <si>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</si>
  <si>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</si>
  <si>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</si>
  <si>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</si>
  <si>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</si>
  <si>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</si>
  <si>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</si>
  <si>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</si>
  <si>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</si>
  <si>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</si>
  <si>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</si>
  <si>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</si>
  <si>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</si>
  <si>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</si>
  <si>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</si>
  <si>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</si>
  <si>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</si>
  <si>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</si>
  <si>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</si>
  <si>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</si>
  <si>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</si>
  <si>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</si>
  <si>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</si>
  <si>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</si>
  <si>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</si>
  <si>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</si>
  <si>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</si>
  <si>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</si>
  <si>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</si>
  <si>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</si>
  <si>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</si>
  <si>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</si>
  <si>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</si>
  <si>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</si>
  <si>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</si>
  <si>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</si>
  <si>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</si>
  <si>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</si>
  <si>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</si>
  <si>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</si>
  <si>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</si>
  <si>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</si>
  <si>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</si>
  <si>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</si>
  <si>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</si>
  <si>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</si>
  <si>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</si>
  <si>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</si>
  <si>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</si>
  <si>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</si>
  <si>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</si>
  <si>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</si>
  <si>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</si>
  <si>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</si>
  <si>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</si>
  <si>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</si>
  <si>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</si>
  <si>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</si>
  <si>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</si>
  <si>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</si>
  <si>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</si>
  <si>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</si>
  <si>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</si>
  <si>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</si>
  <si>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</si>
  <si>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</si>
  <si>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</si>
  <si>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</si>
  <si>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</si>
  <si>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</si>
  <si>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</si>
  <si>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</si>
  <si>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</si>
  <si>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</si>
  <si>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</si>
  <si>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</si>
  <si>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</si>
  <si>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</si>
  <si>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</si>
  <si>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</si>
  <si>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</si>
  <si>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</si>
  <si>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</si>
  <si>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</si>
  <si>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</si>
  <si>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</si>
  <si>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</si>
  <si>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</si>
  <si>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</si>
  <si>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</si>
  <si>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</si>
  <si>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</si>
  <si>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</si>
  <si>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</si>
  <si>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</si>
  <si>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</si>
  <si>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</si>
  <si>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</si>
  <si>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</si>
  <si>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</si>
  <si>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</si>
  <si>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</si>
  <si>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</si>
  <si>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</si>
  <si>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</si>
  <si>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</si>
  <si>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</si>
  <si>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</si>
  <si>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</si>
  <si>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</si>
  <si>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</si>
  <si>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</si>
  <si>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</si>
  <si>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</si>
  <si>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</si>
  <si>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</si>
  <si>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</si>
  <si>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</si>
  <si>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</si>
  <si>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</si>
  <si>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</si>
  <si>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</si>
  <si>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</si>
  <si>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</si>
  <si>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</si>
  <si>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</si>
  <si>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</si>
  <si>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</si>
  <si>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</si>
  <si>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</si>
  <si>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</si>
  <si>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</si>
  <si>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</si>
  <si>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</si>
  <si>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</si>
  <si>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</si>
  <si>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</si>
  <si>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</si>
  <si>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</si>
  <si>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</si>
  <si>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</si>
  <si>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</si>
  <si>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</si>
  <si>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</si>
  <si>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</si>
  <si>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</si>
  <si>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</si>
  <si>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</si>
  <si>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</si>
  <si>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</si>
  <si>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</si>
  <si>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</si>
  <si>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</si>
  <si>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</si>
  <si>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</si>
  <si>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</si>
  <si>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</si>
  <si>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</si>
  <si>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</si>
  <si>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</si>
  <si>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</si>
  <si>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</si>
  <si>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</si>
  <si>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</si>
  <si>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</si>
  <si>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</si>
  <si>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</si>
  <si>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</si>
  <si>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</si>
  <si>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</si>
  <si>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</si>
  <si>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</si>
  <si>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</si>
  <si>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</si>
  <si>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</si>
  <si>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</si>
  <si>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</si>
  <si>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</si>
  <si>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</si>
  <si>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</si>
  <si>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</si>
  <si>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</si>
  <si>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</si>
  <si>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</si>
  <si>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</si>
  <si>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</si>
  <si>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</si>
  <si>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</si>
  <si>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</si>
  <si>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</si>
  <si>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</si>
  <si>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</si>
  <si>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</si>
  <si>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</si>
  <si>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</si>
  <si>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</si>
  <si>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</si>
  <si>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</si>
  <si>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</si>
  <si>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</si>
  <si>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</si>
  <si>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</si>
  <si>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</si>
  <si>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</si>
  <si>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</si>
  <si>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</si>
  <si>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</si>
  <si>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</si>
  <si>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</si>
  <si>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</si>
  <si>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</si>
  <si>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</si>
  <si>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</si>
  <si>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</si>
  <si>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</si>
  <si>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</si>
  <si>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</si>
  <si>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</si>
  <si>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</si>
  <si>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</si>
  <si>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</si>
  <si>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</si>
  <si>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</si>
  <si>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</si>
  <si>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</si>
  <si>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</si>
  <si>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</si>
  <si>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</si>
  <si>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</si>
  <si>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</si>
  <si>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</si>
  <si>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</si>
  <si>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</si>
  <si>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</si>
  <si>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</si>
  <si>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</si>
  <si>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</si>
  <si>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</si>
  <si>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</si>
  <si>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</si>
  <si>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</si>
  <si>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</si>
  <si>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</si>
  <si>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</si>
  <si>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</si>
  <si>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</si>
  <si>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</si>
  <si>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</si>
  <si>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</si>
  <si>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</si>
  <si>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</si>
  <si>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</si>
  <si>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</si>
  <si>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</si>
  <si>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</si>
  <si>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</si>
  <si>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</si>
  <si>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</si>
  <si>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</si>
  <si>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</si>
  <si>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</si>
  <si>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</si>
  <si>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</si>
  <si>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</si>
  <si>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</si>
  <si>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</si>
  <si>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</si>
  <si>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</si>
  <si>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</si>
  <si>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</si>
  <si>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</si>
  <si>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</si>
  <si>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</si>
  <si>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</si>
  <si>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</si>
  <si>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</si>
  <si>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</si>
  <si>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</si>
  <si>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</si>
  <si>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</si>
  <si>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</si>
  <si>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</si>
  <si>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</si>
  <si>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</si>
  <si>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</si>
  <si>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</si>
  <si>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</si>
  <si>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</si>
  <si>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</si>
  <si>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</si>
  <si>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</si>
  <si>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</si>
  <si>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</si>
  <si>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</si>
  <si>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</si>
  <si>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</si>
  <si>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</si>
  <si>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</si>
  <si>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</si>
  <si>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</si>
  <si>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</si>
  <si>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</si>
  <si>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</si>
  <si>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</si>
  <si>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</si>
  <si>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</si>
  <si>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</si>
  <si>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</si>
  <si>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</si>
  <si>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</si>
  <si>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</si>
  <si>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</si>
  <si>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</si>
  <si>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</si>
  <si>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</si>
  <si>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</si>
  <si>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</si>
  <si>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</si>
  <si>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</si>
  <si>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</si>
  <si>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</si>
  <si>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</si>
  <si>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</si>
  <si>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</si>
  <si>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</si>
  <si>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</si>
  <si>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</si>
  <si>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</si>
  <si>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</si>
  <si>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</si>
  <si>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</si>
  <si>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</si>
  <si>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</si>
  <si>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</si>
  <si>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</si>
  <si>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</si>
  <si>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</si>
  <si>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</si>
  <si>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</si>
  <si>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</si>
  <si>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</si>
  <si>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</si>
  <si>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</si>
  <si>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</si>
  <si>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</si>
  <si>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</si>
  <si>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</si>
  <si>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</si>
  <si>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</si>
  <si>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</si>
  <si>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</si>
  <si>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</si>
  <si>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</si>
  <si>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</si>
  <si>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</si>
  <si>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</si>
  <si>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</si>
  <si>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</si>
  <si>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</si>
  <si>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</si>
  <si>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</si>
  <si>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</si>
  <si>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</si>
  <si>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</si>
  <si>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</si>
  <si>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</si>
  <si>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</si>
  <si>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</si>
  <si>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</si>
  <si>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</si>
  <si>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</si>
  <si>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</si>
  <si>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</si>
  <si>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</si>
  <si>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</si>
  <si>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</si>
  <si>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</si>
  <si>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</si>
  <si>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</si>
  <si>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</si>
  <si>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</si>
  <si>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</si>
  <si>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</si>
  <si>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</si>
  <si>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</si>
  <si>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</si>
  <si>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</si>
  <si>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</si>
  <si>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</si>
  <si>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</si>
  <si>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</si>
  <si>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</si>
  <si>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</si>
  <si>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</si>
  <si>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</si>
  <si>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</si>
  <si>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</si>
  <si>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</si>
  <si>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</si>
  <si>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</si>
  <si>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</si>
  <si>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</si>
  <si>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</si>
  <si>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</si>
  <si>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</si>
  <si>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</si>
  <si>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</si>
  <si>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</si>
  <si>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</si>
  <si>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</si>
  <si>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</si>
  <si>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</si>
  <si>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</si>
  <si>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</si>
  <si>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</si>
  <si>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</si>
  <si>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</si>
  <si>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</si>
  <si>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</si>
  <si>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</si>
  <si>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</si>
  <si>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</si>
  <si>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</si>
  <si>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</si>
  <si>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</si>
  <si>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</si>
  <si>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</si>
  <si>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</si>
  <si>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</si>
  <si>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</si>
  <si>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</si>
  <si>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</si>
  <si>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</si>
  <si>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</si>
  <si>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</si>
  <si>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</si>
  <si>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</si>
  <si>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</si>
  <si>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</si>
  <si>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</si>
  <si>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</si>
  <si>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</si>
  <si>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</si>
  <si>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</si>
  <si>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</si>
  <si>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</si>
  <si>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</si>
  <si>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</si>
  <si>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</si>
  <si>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</si>
  <si>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</si>
  <si>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</si>
  <si>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</si>
  <si>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</si>
  <si>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</si>
  <si>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</si>
  <si>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</si>
  <si>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</si>
  <si>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</si>
  <si>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</si>
  <si>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</si>
  <si>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</si>
  <si>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</si>
  <si>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</si>
  <si>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</si>
  <si>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</si>
  <si>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</si>
  <si>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</si>
  <si>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</si>
  <si>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</si>
  <si>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</si>
  <si>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</si>
  <si>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</si>
  <si>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</si>
  <si>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</si>
  <si>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</si>
  <si>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</si>
  <si>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</si>
  <si>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</si>
  <si>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</si>
  <si>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</si>
  <si>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</si>
  <si>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</si>
  <si>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</si>
  <si>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</si>
  <si>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</si>
  <si>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</si>
  <si>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</si>
  <si>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</si>
  <si>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</si>
  <si>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</si>
  <si>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</si>
  <si>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</si>
  <si>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</si>
  <si>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</si>
  <si>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</si>
  <si>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</si>
  <si>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</si>
  <si>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</si>
  <si>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</si>
  <si>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</si>
  <si>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</si>
  <si>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</si>
  <si>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</si>
  <si>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</si>
  <si>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</si>
  <si>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</si>
  <si>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</si>
  <si>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</si>
  <si>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</si>
  <si>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</si>
  <si>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</si>
  <si>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</si>
  <si>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</si>
  <si>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</si>
  <si>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</si>
  <si>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</si>
  <si>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</si>
  <si>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</si>
  <si>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</si>
  <si>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</si>
  <si>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</si>
  <si>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</si>
  <si>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</si>
  <si>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</si>
  <si>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</si>
  <si>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</si>
  <si>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</si>
  <si>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</si>
  <si>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</si>
  <si>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</si>
  <si>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</si>
  <si>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</si>
  <si>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</si>
  <si>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</si>
  <si>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</si>
  <si>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</si>
  <si>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</si>
  <si>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</si>
  <si>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</si>
  <si>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</si>
  <si>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</si>
  <si>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</si>
  <si>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</si>
  <si>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</si>
  <si>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</si>
  <si>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</si>
  <si>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</si>
  <si>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</si>
  <si>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</si>
  <si>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</si>
  <si>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</si>
  <si>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</si>
  <si>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</si>
  <si>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</si>
  <si>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</si>
  <si>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</si>
  <si>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</si>
  <si>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</si>
  <si>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</si>
  <si>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</si>
  <si>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</si>
  <si>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</si>
  <si>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</si>
  <si>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</si>
  <si>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</si>
  <si>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</si>
  <si>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</si>
  <si>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</si>
  <si>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</si>
  <si>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</si>
  <si>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</si>
  <si>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</si>
  <si>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</si>
  <si>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</si>
  <si>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</si>
  <si>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</si>
  <si>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</si>
  <si>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</si>
  <si>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</si>
  <si>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</si>
  <si>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</si>
  <si>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</si>
  <si>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</si>
  <si>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</si>
  <si>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</si>
  <si>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</si>
  <si>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</si>
  <si>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</si>
  <si>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</si>
  <si>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</si>
  <si>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</si>
  <si>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</si>
  <si>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</si>
  <si>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</si>
  <si>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</si>
  <si>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</si>
  <si>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</si>
  <si>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</si>
  <si>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</si>
  <si>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</si>
  <si>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</si>
  <si>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</si>
  <si>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</si>
  <si>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</si>
  <si>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</si>
  <si>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</si>
  <si>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</si>
  <si>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</si>
  <si>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</si>
  <si>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</si>
  <si>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</si>
  <si>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</si>
  <si>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</si>
  <si>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</si>
  <si>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</si>
  <si>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</si>
  <si>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</si>
  <si>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</si>
  <si>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</si>
  <si>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</si>
  <si>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</si>
  <si>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</si>
  <si>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</si>
  <si>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</si>
  <si>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</si>
  <si>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</si>
  <si>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</si>
  <si>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</si>
  <si>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</si>
  <si>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</si>
  <si>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</si>
  <si>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</si>
  <si>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</si>
  <si>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</si>
  <si>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</si>
  <si>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</si>
  <si>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</si>
  <si>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</si>
  <si>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</si>
  <si>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</si>
  <si>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</si>
  <si>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</si>
  <si>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</si>
  <si>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</si>
  <si>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</si>
  <si>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</si>
  <si>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</si>
  <si>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</si>
  <si>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</si>
  <si>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</si>
  <si>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</si>
  <si>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</si>
  <si>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</si>
  <si>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</si>
  <si>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</si>
  <si>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</si>
  <si>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</si>
  <si>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</si>
  <si>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</si>
  <si>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</si>
  <si>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</si>
  <si>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</si>
  <si>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</si>
  <si>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</si>
  <si>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</si>
  <si>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</si>
  <si>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</si>
  <si>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</si>
  <si>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</si>
  <si>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</si>
  <si>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</si>
  <si>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</si>
  <si>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</si>
  <si>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</si>
  <si>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</si>
  <si>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</si>
  <si>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</si>
  <si>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</si>
  <si>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</si>
  <si>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</si>
  <si>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</si>
  <si>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</si>
  <si>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</si>
  <si>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</si>
  <si>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</si>
  <si>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</si>
  <si>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</si>
  <si>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</si>
  <si>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</si>
  <si>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</si>
  <si>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</si>
  <si>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</si>
  <si>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</si>
  <si>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</si>
  <si>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</si>
  <si>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</si>
  <si>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</si>
  <si>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</si>
  <si>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</si>
  <si>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</si>
  <si>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</si>
  <si>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</si>
  <si>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</si>
  <si>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</si>
  <si>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</si>
  <si>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</si>
  <si>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</si>
  <si>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</si>
  <si>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</si>
  <si>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</si>
  <si>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</si>
  <si>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</si>
  <si>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</si>
  <si>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</si>
  <si>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</si>
  <si>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</si>
  <si>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</si>
  <si>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</si>
  <si>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</si>
  <si>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</si>
  <si>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</si>
  <si>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</si>
  <si>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</si>
  <si>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</si>
  <si>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</si>
  <si>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</si>
  <si>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</si>
  <si>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</si>
  <si>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</si>
  <si>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</si>
  <si>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</si>
  <si>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</si>
  <si>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</si>
  <si>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</si>
  <si>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</si>
  <si>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</si>
  <si>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</si>
  <si>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</si>
  <si>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</si>
  <si>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</si>
  <si>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</si>
  <si>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</si>
  <si>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</si>
  <si>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</si>
  <si>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</si>
  <si>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</si>
  <si>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</si>
  <si>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</si>
  <si>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</si>
  <si>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</si>
  <si>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</si>
  <si>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</si>
  <si>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</si>
  <si>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</si>
  <si>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</si>
  <si>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</si>
  <si>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</si>
  <si>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</si>
  <si>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</si>
  <si>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</si>
  <si>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</si>
  <si>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</si>
  <si>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</si>
  <si>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</si>
  <si>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</si>
  <si>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</si>
  <si>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</si>
  <si>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</si>
  <si>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</si>
  <si>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</si>
  <si>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</si>
  <si>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</si>
  <si>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</si>
  <si>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</si>
  <si>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</si>
  <si>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</si>
  <si>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</si>
  <si>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</si>
  <si>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</si>
  <si>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</si>
  <si>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</si>
  <si>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</si>
  <si>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</si>
  <si>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</si>
  <si>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</si>
  <si>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</si>
  <si>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</si>
  <si>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</si>
  <si>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</si>
  <si>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</si>
  <si>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</si>
  <si>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</si>
  <si>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</si>
  <si>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</si>
  <si>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</si>
  <si>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</si>
  <si>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</si>
  <si>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</si>
  <si>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</si>
  <si>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</si>
  <si>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</si>
  <si>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</si>
  <si>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</si>
  <si>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</si>
  <si>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</si>
  <si>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</si>
  <si>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</si>
  <si>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</si>
  <si>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</si>
  <si>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</si>
  <si>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</si>
  <si>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</si>
  <si>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</si>
  <si>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</si>
  <si>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</si>
  <si>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</si>
  <si>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</si>
  <si>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</si>
  <si>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</si>
  <si>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</si>
  <si>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</si>
  <si>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</si>
  <si>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</si>
  <si>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</si>
  <si>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</si>
  <si>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</si>
  <si>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</si>
  <si>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</si>
  <si>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</si>
  <si>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</si>
  <si>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</si>
  <si>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</si>
  <si>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</si>
  <si>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</si>
  <si>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</si>
  <si>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</si>
  <si>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</si>
  <si>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</si>
  <si>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</si>
  <si>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</si>
  <si>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</si>
  <si>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</si>
  <si>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</si>
  <si>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</si>
  <si>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</si>
  <si>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</si>
  <si>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</si>
  <si>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</si>
  <si>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</si>
  <si>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</si>
  <si>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</si>
  <si>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</si>
  <si>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</si>
  <si>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</si>
  <si>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</si>
  <si>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</si>
  <si>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</si>
  <si>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</si>
  <si>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</si>
  <si>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</si>
  <si>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</si>
  <si>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</si>
  <si>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</si>
  <si>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</si>
  <si>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</si>
  <si>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</si>
  <si>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</si>
  <si>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</si>
  <si>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</si>
  <si>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</si>
  <si>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</si>
  <si>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</si>
  <si>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</si>
  <si>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</si>
  <si>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</si>
  <si>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</si>
  <si>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</si>
  <si>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</si>
  <si>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</si>
  <si>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</si>
  <si>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</si>
  <si>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</si>
  <si>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</si>
  <si>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</si>
  <si>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</si>
  <si>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</si>
  <si>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</si>
  <si>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</si>
  <si>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</si>
  <si>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</si>
  <si>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</si>
  <si>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</si>
  <si>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STANKOVCI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</si>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</sst>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1893648.38</v>
      </c>
      <c r="D2" s="7">
        <f>'PR-RAS'!E6</f>
        <v>2764398</v>
      </c>
      <c r="E2" s="7">
        <v>0</v>
      </c>
      <c r="F2" s="7">
        <v>0</v>
      </c>
      <c r="G2" s="8">
        <f t="shared" ref="G2:G274" si="0">(B2/1000)*(C2*1+D2*2)</f>
        <v>7422.4443799999999</v>
      </c>
      <c r="H2" s="8">
        <f t="shared" ref="H2:H274" si="1">ABS(C2-ROUND(C2,0))+ABS(D2-ROUND(D2,0))</f>
        <v>0.37999999988824129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522193.95999999996</v>
      </c>
      <c r="D3" s="2">
        <f>'PR-RAS'!E7</f>
        <v>598562.67999999993</v>
      </c>
      <c r="E3" s="2">
        <v>0</v>
      </c>
      <c r="F3" s="2">
        <v>0</v>
      </c>
      <c r="G3" s="3">
        <f t="shared" si="0"/>
        <v>3438.6386399999997</v>
      </c>
      <c r="H3" s="3">
        <f t="shared" si="1"/>
        <v>0.36000000010244548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504495.51</v>
      </c>
      <c r="D4" s="2">
        <f>'PR-RAS'!E8</f>
        <v>557088.44999999995</v>
      </c>
      <c r="E4" s="2">
        <v>0</v>
      </c>
      <c r="F4" s="2">
        <v>0</v>
      </c>
      <c r="G4" s="3">
        <f t="shared" si="0"/>
        <v>4856.0172299999995</v>
      </c>
      <c r="H4" s="3">
        <f t="shared" si="1"/>
        <v>0.93999999994412065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485813.1</v>
      </c>
      <c r="D5" s="2">
        <f>'PR-RAS'!E9</f>
        <v>574275.76</v>
      </c>
      <c r="E5" s="2">
        <v>0</v>
      </c>
      <c r="F5" s="2">
        <v>0</v>
      </c>
      <c r="G5" s="3">
        <f t="shared" si="0"/>
        <v>6537.4584800000002</v>
      </c>
      <c r="H5" s="3">
        <f t="shared" si="1"/>
        <v>0.33999999996740371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44219.18</v>
      </c>
      <c r="D6" s="2">
        <f>'PR-RAS'!E10</f>
        <v>60451.54</v>
      </c>
      <c r="E6" s="2">
        <v>0</v>
      </c>
      <c r="F6" s="2">
        <v>0</v>
      </c>
      <c r="G6" s="3">
        <f t="shared" si="0"/>
        <v>825.61130000000003</v>
      </c>
      <c r="H6" s="3">
        <f t="shared" si="1"/>
        <v>0.63999999999941792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12223.99</v>
      </c>
      <c r="D7" s="2">
        <f>'PR-RAS'!E11</f>
        <v>13012.34</v>
      </c>
      <c r="E7" s="2">
        <v>0</v>
      </c>
      <c r="F7" s="2">
        <v>0</v>
      </c>
      <c r="G7" s="3">
        <f t="shared" si="0"/>
        <v>229.49202</v>
      </c>
      <c r="H7" s="3">
        <f t="shared" si="1"/>
        <v>0.3500000000003638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44671.39</v>
      </c>
      <c r="D8" s="2">
        <f>'PR-RAS'!E12</f>
        <v>27140.62</v>
      </c>
      <c r="E8" s="2">
        <v>0</v>
      </c>
      <c r="F8" s="2">
        <v>0</v>
      </c>
      <c r="G8" s="3">
        <f t="shared" si="0"/>
        <v>692.66840999999999</v>
      </c>
      <c r="H8" s="3">
        <f t="shared" si="1"/>
        <v>0.77000000000043656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34155.97</v>
      </c>
      <c r="D9" s="2">
        <f>'PR-RAS'!E13</f>
        <v>39839.370000000003</v>
      </c>
      <c r="E9" s="2">
        <v>0</v>
      </c>
      <c r="F9" s="2">
        <v>0</v>
      </c>
      <c r="G9" s="3">
        <f t="shared" si="0"/>
        <v>910.67768000000012</v>
      </c>
      <c r="H9" s="3">
        <f t="shared" si="1"/>
        <v>0.40000000000145519</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116588.12</v>
      </c>
      <c r="D11" s="2">
        <f>'PR-RAS'!E15</f>
        <v>157631.18</v>
      </c>
      <c r="E11" s="2">
        <v>0</v>
      </c>
      <c r="F11" s="2">
        <v>0</v>
      </c>
      <c r="G11" s="3">
        <f t="shared" si="0"/>
        <v>4318.5047999999997</v>
      </c>
      <c r="H11" s="3">
        <f t="shared" si="1"/>
        <v>0.29999999998835847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12878.480000000001</v>
      </c>
      <c r="D19" s="2">
        <f>'PR-RAS'!E23</f>
        <v>36799.240000000005</v>
      </c>
      <c r="E19" s="2">
        <v>0</v>
      </c>
      <c r="F19" s="2">
        <v>0</v>
      </c>
      <c r="G19" s="3">
        <f t="shared" si="0"/>
        <v>1556.58528</v>
      </c>
      <c r="H19" s="3">
        <f t="shared" si="1"/>
        <v>0.72000000000662112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283.04000000000002</v>
      </c>
      <c r="D20" s="2">
        <f>'PR-RAS'!E24</f>
        <v>15835.16</v>
      </c>
      <c r="E20" s="2">
        <v>0</v>
      </c>
      <c r="F20" s="2">
        <v>0</v>
      </c>
      <c r="G20" s="3">
        <f t="shared" si="0"/>
        <v>607.11383999999998</v>
      </c>
      <c r="H20" s="3">
        <f t="shared" si="1"/>
        <v>0.19999999999987494</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12595.44</v>
      </c>
      <c r="D23" s="2">
        <f>'PR-RAS'!E27</f>
        <v>20964.080000000002</v>
      </c>
      <c r="E23" s="2">
        <v>0</v>
      </c>
      <c r="F23" s="2">
        <v>0</v>
      </c>
      <c r="G23" s="3">
        <f t="shared" si="0"/>
        <v>1199.5192</v>
      </c>
      <c r="H23" s="3">
        <f t="shared" si="1"/>
        <v>0.52000000000225555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4819.97</v>
      </c>
      <c r="D25" s="2">
        <f>'PR-RAS'!E29</f>
        <v>4674.99</v>
      </c>
      <c r="E25" s="2">
        <v>0</v>
      </c>
      <c r="F25" s="2">
        <v>0</v>
      </c>
      <c r="G25" s="3">
        <f t="shared" si="0"/>
        <v>340.0788</v>
      </c>
      <c r="H25" s="3">
        <f t="shared" si="1"/>
        <v>3.999999999996362E-2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4819.97</v>
      </c>
      <c r="D27" s="2">
        <f>'PR-RAS'!E31</f>
        <v>4341.1499999999996</v>
      </c>
      <c r="E27" s="2">
        <v>0</v>
      </c>
      <c r="F27" s="2">
        <v>0</v>
      </c>
      <c r="G27" s="3">
        <f t="shared" si="0"/>
        <v>351.05901999999998</v>
      </c>
      <c r="H27" s="3">
        <f t="shared" si="1"/>
        <v>0.17999999999938154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333.84</v>
      </c>
      <c r="E29" s="2">
        <v>0</v>
      </c>
      <c r="F29" s="2">
        <v>0</v>
      </c>
      <c r="G29" s="3">
        <f t="shared" si="0"/>
        <v>18.695039999999999</v>
      </c>
      <c r="H29" s="3">
        <f t="shared" si="1"/>
        <v>0.16000000000002501</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926414.73</v>
      </c>
      <c r="D45" s="2">
        <f>'PR-RAS'!E49</f>
        <v>1853648.68</v>
      </c>
      <c r="E45" s="2">
        <v>0</v>
      </c>
      <c r="F45" s="2">
        <v>0</v>
      </c>
      <c r="G45" s="3">
        <f t="shared" si="0"/>
        <v>203883.33195999998</v>
      </c>
      <c r="H45" s="3">
        <f t="shared" si="1"/>
        <v>0.59000000008381903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605398.68999999994</v>
      </c>
      <c r="D54" s="2">
        <f>'PR-RAS'!E58</f>
        <v>848239.67999999993</v>
      </c>
      <c r="E54" s="2">
        <v>0</v>
      </c>
      <c r="F54" s="2">
        <v>0</v>
      </c>
      <c r="G54" s="3">
        <f t="shared" si="0"/>
        <v>121999.53664999998</v>
      </c>
      <c r="H54" s="3">
        <f t="shared" si="1"/>
        <v>0.63000000012107193</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518878.69</v>
      </c>
      <c r="D55" s="2">
        <f>'PR-RAS'!E59</f>
        <v>118153.31</v>
      </c>
      <c r="E55" s="2">
        <v>0</v>
      </c>
      <c r="F55" s="2">
        <v>0</v>
      </c>
      <c r="G55" s="3">
        <f t="shared" si="0"/>
        <v>40780.006740000004</v>
      </c>
      <c r="H55" s="3">
        <f t="shared" si="1"/>
        <v>0.61999999999534339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86520</v>
      </c>
      <c r="D56" s="2">
        <f>'PR-RAS'!E60</f>
        <v>730086.37</v>
      </c>
      <c r="E56" s="2">
        <v>0</v>
      </c>
      <c r="F56" s="2">
        <v>0</v>
      </c>
      <c r="G56" s="3">
        <f t="shared" si="0"/>
        <v>85068.100699999995</v>
      </c>
      <c r="H56" s="3">
        <f t="shared" si="1"/>
        <v>0.36999999999534339</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72869.399999999994</v>
      </c>
      <c r="D57" s="2">
        <f>'PR-RAS'!E61</f>
        <v>314708.99</v>
      </c>
      <c r="E57" s="2">
        <v>0</v>
      </c>
      <c r="F57" s="2">
        <v>0</v>
      </c>
      <c r="G57" s="3">
        <f t="shared" si="0"/>
        <v>39328.093280000001</v>
      </c>
      <c r="H57" s="3">
        <f t="shared" si="1"/>
        <v>0.41000000000349246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8000</v>
      </c>
      <c r="E58" s="2">
        <v>0</v>
      </c>
      <c r="F58" s="2">
        <v>0</v>
      </c>
      <c r="G58" s="3">
        <f t="shared" si="0"/>
        <v>912</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72869.399999999994</v>
      </c>
      <c r="D59" s="2">
        <f>'PR-RAS'!E63</f>
        <v>306708.99</v>
      </c>
      <c r="E59" s="2">
        <v>0</v>
      </c>
      <c r="F59" s="2">
        <v>0</v>
      </c>
      <c r="G59" s="3">
        <f t="shared" si="0"/>
        <v>39804.668040000004</v>
      </c>
      <c r="H59" s="3">
        <f t="shared" si="1"/>
        <v>0.41000000000349246</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432134.22</v>
      </c>
      <c r="E60" s="2">
        <v>0</v>
      </c>
      <c r="F60" s="2">
        <v>0</v>
      </c>
      <c r="G60" s="3">
        <f t="shared" si="0"/>
        <v>50991.837959999997</v>
      </c>
      <c r="H60" s="3">
        <f t="shared" si="1"/>
        <v>0.21999999997206032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432134.22</v>
      </c>
      <c r="E63" s="2">
        <v>0</v>
      </c>
      <c r="F63" s="2">
        <v>0</v>
      </c>
      <c r="G63" s="3">
        <f>(B63/1000)*(C63*1+D63*2)</f>
        <v>53584.643279999997</v>
      </c>
      <c r="H63" s="3">
        <f>ABS(C63-ROUND(C63,0))+ABS(D63-ROUND(D63,0))</f>
        <v>0.21999999997206032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2253.6</v>
      </c>
      <c r="D64" s="2">
        <f>'PR-RAS'!E68</f>
        <v>1508.1</v>
      </c>
      <c r="E64" s="2">
        <v>0</v>
      </c>
      <c r="F64" s="2">
        <v>0</v>
      </c>
      <c r="G64" s="3">
        <f t="shared" si="0"/>
        <v>331.99739999999997</v>
      </c>
      <c r="H64" s="3">
        <f t="shared" si="1"/>
        <v>0.5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2253.6</v>
      </c>
      <c r="D65" s="2">
        <f>'PR-RAS'!E69</f>
        <v>1508.1</v>
      </c>
      <c r="E65" s="2">
        <v>0</v>
      </c>
      <c r="F65" s="2">
        <v>0</v>
      </c>
      <c r="G65" s="3">
        <f t="shared" si="0"/>
        <v>337.26719999999995</v>
      </c>
      <c r="H65" s="3">
        <f t="shared" si="1"/>
        <v>0.5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245893.04</v>
      </c>
      <c r="D70" s="2">
        <f>'PR-RAS'!E74</f>
        <v>257057.69</v>
      </c>
      <c r="E70" s="2">
        <v>0</v>
      </c>
      <c r="F70" s="2">
        <v>0</v>
      </c>
      <c r="G70" s="3">
        <f t="shared" si="0"/>
        <v>52440.580980000006</v>
      </c>
      <c r="H70" s="3">
        <f t="shared" si="1"/>
        <v>0.35000000000582077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245893.04</v>
      </c>
      <c r="D71" s="2">
        <f>'PR-RAS'!E75</f>
        <v>112292.68</v>
      </c>
      <c r="E71" s="2">
        <v>0</v>
      </c>
      <c r="F71" s="2">
        <v>0</v>
      </c>
      <c r="G71" s="3">
        <f t="shared" si="0"/>
        <v>32933.488000000005</v>
      </c>
      <c r="H71" s="3">
        <f t="shared" si="1"/>
        <v>0.36000000001513399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144765.01</v>
      </c>
      <c r="E72" s="2">
        <v>0</v>
      </c>
      <c r="F72" s="2">
        <v>0</v>
      </c>
      <c r="G72" s="3">
        <f t="shared" si="0"/>
        <v>20556.631419999998</v>
      </c>
      <c r="H72" s="3">
        <f t="shared" si="1"/>
        <v>1.0000000009313226E-2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197790.58999999997</v>
      </c>
      <c r="D78" s="2">
        <f>'PR-RAS'!E82</f>
        <v>87268.930000000008</v>
      </c>
      <c r="E78" s="2">
        <v>0</v>
      </c>
      <c r="F78" s="2">
        <v>0</v>
      </c>
      <c r="G78" s="3">
        <f t="shared" si="0"/>
        <v>28669.290649999995</v>
      </c>
      <c r="H78" s="3">
        <f t="shared" si="1"/>
        <v>0.48000000002502929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37.299999999999997</v>
      </c>
      <c r="D79" s="2">
        <f>'PR-RAS'!E83</f>
        <v>30.7</v>
      </c>
      <c r="E79" s="2">
        <v>0</v>
      </c>
      <c r="F79" s="2">
        <v>0</v>
      </c>
      <c r="G79" s="3">
        <f t="shared" si="0"/>
        <v>7.698599999999999</v>
      </c>
      <c r="H79" s="3">
        <f t="shared" si="1"/>
        <v>0.59999999999999787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37.299999999999997</v>
      </c>
      <c r="D81" s="2">
        <f>'PR-RAS'!E85</f>
        <v>30.7</v>
      </c>
      <c r="E81" s="2">
        <v>0</v>
      </c>
      <c r="F81" s="2">
        <v>0</v>
      </c>
      <c r="G81" s="3">
        <f t="shared" si="0"/>
        <v>7.895999999999999</v>
      </c>
      <c r="H81" s="3">
        <f t="shared" si="1"/>
        <v>0.59999999999999787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197753.28999999998</v>
      </c>
      <c r="D87" s="2">
        <f>'PR-RAS'!E91</f>
        <v>87238.23000000001</v>
      </c>
      <c r="E87" s="2">
        <v>0</v>
      </c>
      <c r="F87" s="2">
        <v>0</v>
      </c>
      <c r="G87" s="3">
        <f t="shared" si="0"/>
        <v>32011.758499999996</v>
      </c>
      <c r="H87" s="3">
        <f t="shared" si="1"/>
        <v>0.51999999998952262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695.81</v>
      </c>
      <c r="D88" s="2">
        <f>'PR-RAS'!E92</f>
        <v>1327.22</v>
      </c>
      <c r="E88" s="2">
        <v>0</v>
      </c>
      <c r="F88" s="2">
        <v>0</v>
      </c>
      <c r="G88" s="3">
        <f t="shared" si="0"/>
        <v>291.47174999999999</v>
      </c>
      <c r="H88" s="3">
        <f t="shared" si="1"/>
        <v>0.41000000000008185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175923.71</v>
      </c>
      <c r="D89" s="2">
        <f>'PR-RAS'!E93</f>
        <v>57887.03</v>
      </c>
      <c r="E89" s="2">
        <v>0</v>
      </c>
      <c r="F89" s="2">
        <v>0</v>
      </c>
      <c r="G89" s="3">
        <f t="shared" si="0"/>
        <v>25669.403760000001</v>
      </c>
      <c r="H89" s="3">
        <f t="shared" si="1"/>
        <v>0.32000000000698492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20485.09</v>
      </c>
      <c r="D90" s="2">
        <f>'PR-RAS'!E94</f>
        <v>27911.77</v>
      </c>
      <c r="E90" s="2">
        <v>0</v>
      </c>
      <c r="F90" s="2">
        <v>0</v>
      </c>
      <c r="G90" s="3">
        <f t="shared" si="0"/>
        <v>6791.4680699999999</v>
      </c>
      <c r="H90" s="3">
        <f t="shared" si="1"/>
        <v>0.31999999999970896</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648.67999999999995</v>
      </c>
      <c r="D93" s="2">
        <f>'PR-RAS'!E97</f>
        <v>112.21</v>
      </c>
      <c r="E93" s="2">
        <v>0</v>
      </c>
      <c r="F93" s="2">
        <v>0</v>
      </c>
      <c r="G93" s="3">
        <f t="shared" si="0"/>
        <v>80.325199999999995</v>
      </c>
      <c r="H93" s="3">
        <f t="shared" si="1"/>
        <v>0.53000000000004377</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244247.5</v>
      </c>
      <c r="D102" s="2">
        <f>'PR-RAS'!E106</f>
        <v>220328.36</v>
      </c>
      <c r="E102" s="2">
        <v>0</v>
      </c>
      <c r="F102" s="2">
        <v>0</v>
      </c>
      <c r="G102" s="3">
        <f t="shared" si="0"/>
        <v>69175.326220000003</v>
      </c>
      <c r="H102" s="3">
        <f t="shared" si="1"/>
        <v>0.85999999998603016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1808.85</v>
      </c>
      <c r="D103" s="2">
        <f>'PR-RAS'!E107</f>
        <v>2350.0100000000002</v>
      </c>
      <c r="E103" s="2">
        <v>0</v>
      </c>
      <c r="F103" s="2">
        <v>0</v>
      </c>
      <c r="G103" s="3">
        <f t="shared" si="0"/>
        <v>663.90474000000006</v>
      </c>
      <c r="H103" s="3">
        <f t="shared" si="1"/>
        <v>0.16000000000030923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1808.85</v>
      </c>
      <c r="D107" s="2">
        <f>'PR-RAS'!E111</f>
        <v>2350.0100000000002</v>
      </c>
      <c r="E107" s="2">
        <v>0</v>
      </c>
      <c r="F107" s="2">
        <v>0</v>
      </c>
      <c r="G107" s="3">
        <f t="shared" si="0"/>
        <v>689.94022000000007</v>
      </c>
      <c r="H107" s="3">
        <f t="shared" si="1"/>
        <v>0.16000000000030923</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81172.479999999996</v>
      </c>
      <c r="D108" s="2">
        <f>'PR-RAS'!E112</f>
        <v>123414.23999999999</v>
      </c>
      <c r="E108" s="2">
        <v>0</v>
      </c>
      <c r="F108" s="2">
        <v>0</v>
      </c>
      <c r="G108" s="3">
        <f t="shared" si="0"/>
        <v>35096.102719999995</v>
      </c>
      <c r="H108" s="3">
        <f t="shared" si="1"/>
        <v>0.71999999998661224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245.72</v>
      </c>
      <c r="D110" s="2">
        <f>'PR-RAS'!E114</f>
        <v>110.52</v>
      </c>
      <c r="E110" s="2">
        <v>0</v>
      </c>
      <c r="F110" s="2">
        <v>0</v>
      </c>
      <c r="G110" s="3">
        <f t="shared" si="0"/>
        <v>50.876840000000001</v>
      </c>
      <c r="H110" s="3">
        <f t="shared" si="1"/>
        <v>0.76000000000000512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1511.77</v>
      </c>
      <c r="E112" s="2">
        <v>0</v>
      </c>
      <c r="F112" s="2">
        <v>0</v>
      </c>
      <c r="G112" s="3">
        <f t="shared" si="0"/>
        <v>335.61293999999998</v>
      </c>
      <c r="H112" s="3">
        <f t="shared" si="1"/>
        <v>0.23000000000001819</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80926.759999999995</v>
      </c>
      <c r="D113" s="2">
        <f>'PR-RAS'!E117</f>
        <v>121791.95</v>
      </c>
      <c r="E113" s="2">
        <v>0</v>
      </c>
      <c r="F113" s="2">
        <v>0</v>
      </c>
      <c r="G113" s="3">
        <f t="shared" si="0"/>
        <v>36345.193919999998</v>
      </c>
      <c r="H113" s="3">
        <f t="shared" si="1"/>
        <v>0.29000000000814907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161266.16999999998</v>
      </c>
      <c r="D116" s="2">
        <f>'PR-RAS'!E120</f>
        <v>94564.11</v>
      </c>
      <c r="E116" s="2">
        <v>0</v>
      </c>
      <c r="F116" s="2">
        <v>0</v>
      </c>
      <c r="G116" s="3">
        <f t="shared" si="0"/>
        <v>40295.354850000003</v>
      </c>
      <c r="H116" s="3">
        <f t="shared" si="1"/>
        <v>0.27999999998428393</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107509.04</v>
      </c>
      <c r="D117" s="2">
        <f>'PR-RAS'!E121</f>
        <v>35707.78</v>
      </c>
      <c r="E117" s="2">
        <v>0</v>
      </c>
      <c r="F117" s="2">
        <v>0</v>
      </c>
      <c r="G117" s="3">
        <f t="shared" si="0"/>
        <v>20755.2536</v>
      </c>
      <c r="H117" s="3">
        <f t="shared" si="1"/>
        <v>0.25999999999476131</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53757.13</v>
      </c>
      <c r="D118" s="2">
        <f>'PR-RAS'!E122</f>
        <v>58856.33</v>
      </c>
      <c r="E118" s="2">
        <v>0</v>
      </c>
      <c r="F118" s="2">
        <v>0</v>
      </c>
      <c r="G118" s="3">
        <f t="shared" si="0"/>
        <v>20061.965430000004</v>
      </c>
      <c r="H118" s="3">
        <f t="shared" si="1"/>
        <v>0.45999999999912689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500</v>
      </c>
      <c r="E121" s="2">
        <v>0</v>
      </c>
      <c r="F121" s="2">
        <v>0</v>
      </c>
      <c r="G121" s="3">
        <f t="shared" si="0"/>
        <v>120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500</v>
      </c>
      <c r="E125" s="2">
        <v>0</v>
      </c>
      <c r="F125" s="2">
        <v>0</v>
      </c>
      <c r="G125" s="3">
        <f t="shared" si="0"/>
        <v>124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500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3001.6000000000004</v>
      </c>
      <c r="D136" s="2">
        <f>'PR-RAS'!E140</f>
        <v>4089.35</v>
      </c>
      <c r="E136" s="2">
        <v>0</v>
      </c>
      <c r="F136" s="2">
        <v>0</v>
      </c>
      <c r="G136" s="3">
        <f t="shared" si="0"/>
        <v>1509.3405</v>
      </c>
      <c r="H136" s="3">
        <f t="shared" si="1"/>
        <v>0.74999999999954525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1769.64</v>
      </c>
      <c r="D137" s="2">
        <f>'PR-RAS'!E141</f>
        <v>1327.23</v>
      </c>
      <c r="E137" s="2">
        <v>0</v>
      </c>
      <c r="F137" s="2">
        <v>0</v>
      </c>
      <c r="G137" s="3">
        <f t="shared" si="0"/>
        <v>601.6776000000001</v>
      </c>
      <c r="H137" s="3">
        <f t="shared" si="1"/>
        <v>0.58999999999991815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1769.64</v>
      </c>
      <c r="D146" s="2">
        <f>'PR-RAS'!E150</f>
        <v>1327.23</v>
      </c>
      <c r="E146" s="2">
        <v>0</v>
      </c>
      <c r="F146" s="2">
        <v>0</v>
      </c>
      <c r="G146" s="3">
        <f t="shared" si="0"/>
        <v>641.49450000000002</v>
      </c>
      <c r="H146" s="3">
        <f t="shared" si="1"/>
        <v>0.58999999999991815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1231.96</v>
      </c>
      <c r="D147" s="2">
        <f>'PR-RAS'!E151</f>
        <v>2762.12</v>
      </c>
      <c r="E147" s="2">
        <v>0</v>
      </c>
      <c r="F147" s="2">
        <v>0</v>
      </c>
      <c r="G147" s="3">
        <f t="shared" si="0"/>
        <v>986.40519999999992</v>
      </c>
      <c r="H147" s="3">
        <f t="shared" si="1"/>
        <v>0.15999999999985448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1419297.59</v>
      </c>
      <c r="D148" s="2">
        <f>'PR-RAS'!E152</f>
        <v>1642974.73</v>
      </c>
      <c r="E148" s="2">
        <v>0</v>
      </c>
      <c r="F148" s="2">
        <v>0</v>
      </c>
      <c r="G148" s="3">
        <f t="shared" si="0"/>
        <v>691671.31634999998</v>
      </c>
      <c r="H148" s="3">
        <f t="shared" si="1"/>
        <v>0.67999999993480742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521739.73</v>
      </c>
      <c r="D149" s="2">
        <f>'PR-RAS'!E153</f>
        <v>703891.42</v>
      </c>
      <c r="E149" s="2">
        <v>0</v>
      </c>
      <c r="F149" s="2">
        <v>0</v>
      </c>
      <c r="G149" s="3">
        <f t="shared" si="0"/>
        <v>285569.34035999997</v>
      </c>
      <c r="H149" s="3">
        <f t="shared" si="1"/>
        <v>0.69000000006053597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422315.98</v>
      </c>
      <c r="D150" s="2">
        <f>'PR-RAS'!E154</f>
        <v>583447.99</v>
      </c>
      <c r="E150" s="2">
        <v>0</v>
      </c>
      <c r="F150" s="2">
        <v>0</v>
      </c>
      <c r="G150" s="3">
        <f t="shared" si="0"/>
        <v>236792.58203999998</v>
      </c>
      <c r="H150" s="3">
        <f t="shared" si="1"/>
        <v>3.0000000027939677E-2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422315.98</v>
      </c>
      <c r="D151" s="2">
        <f>'PR-RAS'!E155</f>
        <v>582868.19999999995</v>
      </c>
      <c r="E151" s="2">
        <v>0</v>
      </c>
      <c r="F151" s="2">
        <v>0</v>
      </c>
      <c r="G151" s="3">
        <f t="shared" si="0"/>
        <v>238207.85699999996</v>
      </c>
      <c r="H151" s="3">
        <f t="shared" si="1"/>
        <v>0.21999999997206032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579.79</v>
      </c>
      <c r="E153" s="2">
        <v>0</v>
      </c>
      <c r="F153" s="2">
        <v>0</v>
      </c>
      <c r="G153" s="3">
        <f t="shared" si="0"/>
        <v>176.25615999999999</v>
      </c>
      <c r="H153" s="3">
        <f t="shared" si="1"/>
        <v>0.21000000000003638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36239.74</v>
      </c>
      <c r="D155" s="2">
        <f>'PR-RAS'!E159</f>
        <v>31532.16</v>
      </c>
      <c r="E155" s="2">
        <v>0</v>
      </c>
      <c r="F155" s="2">
        <v>0</v>
      </c>
      <c r="G155" s="3">
        <f t="shared" si="0"/>
        <v>15292.82524</v>
      </c>
      <c r="H155" s="3">
        <f t="shared" si="1"/>
        <v>0.42000000000189175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63184.01</v>
      </c>
      <c r="D156" s="2">
        <f>'PR-RAS'!E160</f>
        <v>88911.27</v>
      </c>
      <c r="E156" s="2">
        <v>0</v>
      </c>
      <c r="F156" s="2">
        <v>0</v>
      </c>
      <c r="G156" s="3">
        <f t="shared" si="0"/>
        <v>37356.015250000004</v>
      </c>
      <c r="H156" s="3">
        <f t="shared" si="1"/>
        <v>0.2800000000061118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63184.01</v>
      </c>
      <c r="D158" s="2">
        <f>'PR-RAS'!E162</f>
        <v>88911.27</v>
      </c>
      <c r="E158" s="2">
        <v>0</v>
      </c>
      <c r="F158" s="2">
        <v>0</v>
      </c>
      <c r="G158" s="3">
        <f t="shared" si="0"/>
        <v>37838.028350000001</v>
      </c>
      <c r="H158" s="3">
        <f t="shared" si="1"/>
        <v>0.2800000000061118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681899.77000000014</v>
      </c>
      <c r="D160" s="2">
        <f>'PR-RAS'!E164</f>
        <v>758892.67999999993</v>
      </c>
      <c r="E160" s="2">
        <v>0</v>
      </c>
      <c r="F160" s="2">
        <v>0</v>
      </c>
      <c r="G160" s="3">
        <f t="shared" si="0"/>
        <v>349749.93566999998</v>
      </c>
      <c r="H160" s="3">
        <f t="shared" si="1"/>
        <v>0.54999999993015081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46057.030000000006</v>
      </c>
      <c r="D161" s="2">
        <f>'PR-RAS'!E165</f>
        <v>49765.14</v>
      </c>
      <c r="E161" s="2">
        <v>0</v>
      </c>
      <c r="F161" s="2">
        <v>0</v>
      </c>
      <c r="G161" s="3">
        <f t="shared" si="0"/>
        <v>23293.9696</v>
      </c>
      <c r="H161" s="3">
        <f t="shared" si="1"/>
        <v>0.17000000000552973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2896.48</v>
      </c>
      <c r="D162" s="2">
        <f>'PR-RAS'!E166</f>
        <v>4166.17</v>
      </c>
      <c r="E162" s="2">
        <v>0</v>
      </c>
      <c r="F162" s="2">
        <v>0</v>
      </c>
      <c r="G162" s="3">
        <f t="shared" si="0"/>
        <v>1807.8400200000001</v>
      </c>
      <c r="H162" s="3">
        <f t="shared" si="1"/>
        <v>0.65000000000009095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40097.65</v>
      </c>
      <c r="D163" s="2">
        <f>'PR-RAS'!E167</f>
        <v>44082.06</v>
      </c>
      <c r="E163" s="2">
        <v>0</v>
      </c>
      <c r="F163" s="2">
        <v>0</v>
      </c>
      <c r="G163" s="3">
        <f t="shared" si="0"/>
        <v>20778.406739999999</v>
      </c>
      <c r="H163" s="3">
        <f t="shared" si="1"/>
        <v>0.4099999999962165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3062.9</v>
      </c>
      <c r="D164" s="2">
        <f>'PR-RAS'!E168</f>
        <v>1516.91</v>
      </c>
      <c r="E164" s="2">
        <v>0</v>
      </c>
      <c r="F164" s="2">
        <v>0</v>
      </c>
      <c r="G164" s="3">
        <f t="shared" si="0"/>
        <v>993.7653600000001</v>
      </c>
      <c r="H164" s="3">
        <f t="shared" si="1"/>
        <v>0.1899999999998272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104791.68000000001</v>
      </c>
      <c r="D166" s="2">
        <f>'PR-RAS'!E170</f>
        <v>118523.59999999999</v>
      </c>
      <c r="E166" s="2">
        <v>0</v>
      </c>
      <c r="F166" s="2">
        <v>0</v>
      </c>
      <c r="G166" s="3">
        <f t="shared" si="0"/>
        <v>56403.415200000003</v>
      </c>
      <c r="H166" s="3">
        <f t="shared" si="1"/>
        <v>0.72000000000116415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19633.09</v>
      </c>
      <c r="D167" s="2">
        <f>'PR-RAS'!E171</f>
        <v>21206.42</v>
      </c>
      <c r="E167" s="2">
        <v>0</v>
      </c>
      <c r="F167" s="2">
        <v>0</v>
      </c>
      <c r="G167" s="3">
        <f t="shared" si="0"/>
        <v>10299.624379999999</v>
      </c>
      <c r="H167" s="3">
        <f t="shared" si="1"/>
        <v>0.50999999999839929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26304.54</v>
      </c>
      <c r="D168" s="2">
        <f>'PR-RAS'!E172</f>
        <v>28664.03</v>
      </c>
      <c r="E168" s="2">
        <v>0</v>
      </c>
      <c r="F168" s="2">
        <v>0</v>
      </c>
      <c r="G168" s="3">
        <f t="shared" si="0"/>
        <v>13966.644200000002</v>
      </c>
      <c r="H168" s="3">
        <f t="shared" si="1"/>
        <v>0.48999999999796273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36065.75</v>
      </c>
      <c r="D169" s="2">
        <f>'PR-RAS'!E173</f>
        <v>34311.03</v>
      </c>
      <c r="E169" s="2">
        <v>0</v>
      </c>
      <c r="F169" s="2">
        <v>0</v>
      </c>
      <c r="G169" s="3">
        <f t="shared" si="0"/>
        <v>17587.552080000001</v>
      </c>
      <c r="H169" s="3">
        <f t="shared" si="1"/>
        <v>0.27999999999883585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8682.2000000000007</v>
      </c>
      <c r="D170" s="2">
        <f>'PR-RAS'!E174</f>
        <v>28535.09</v>
      </c>
      <c r="E170" s="2">
        <v>0</v>
      </c>
      <c r="F170" s="2">
        <v>0</v>
      </c>
      <c r="G170" s="3">
        <f t="shared" si="0"/>
        <v>11112.152220000002</v>
      </c>
      <c r="H170" s="3">
        <f t="shared" si="1"/>
        <v>0.29000000000087311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13332.85</v>
      </c>
      <c r="D171" s="2">
        <f>'PR-RAS'!E175</f>
        <v>5206.09</v>
      </c>
      <c r="E171" s="2">
        <v>0</v>
      </c>
      <c r="F171" s="2">
        <v>0</v>
      </c>
      <c r="G171" s="3">
        <f t="shared" si="0"/>
        <v>4036.6550999999999</v>
      </c>
      <c r="H171" s="3">
        <f t="shared" si="1"/>
        <v>0.23999999999978172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773.25</v>
      </c>
      <c r="D173" s="2">
        <f>'PR-RAS'!E177</f>
        <v>600.94000000000005</v>
      </c>
      <c r="E173" s="2">
        <v>0</v>
      </c>
      <c r="F173" s="2">
        <v>0</v>
      </c>
      <c r="G173" s="3">
        <f t="shared" si="0"/>
        <v>339.72235999999998</v>
      </c>
      <c r="H173" s="3">
        <f t="shared" si="1"/>
        <v>0.30999999999994543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481274.14</v>
      </c>
      <c r="D174" s="2">
        <f>'PR-RAS'!E178</f>
        <v>525619.84</v>
      </c>
      <c r="E174" s="2">
        <v>0</v>
      </c>
      <c r="F174" s="2">
        <v>0</v>
      </c>
      <c r="G174" s="3">
        <f t="shared" si="0"/>
        <v>265124.89085999993</v>
      </c>
      <c r="H174" s="3">
        <f t="shared" si="1"/>
        <v>0.30000000004656613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8691.0300000000007</v>
      </c>
      <c r="D175" s="2">
        <f>'PR-RAS'!E179</f>
        <v>12047.7</v>
      </c>
      <c r="E175" s="2">
        <v>0</v>
      </c>
      <c r="F175" s="2">
        <v>0</v>
      </c>
      <c r="G175" s="3">
        <f t="shared" si="0"/>
        <v>5704.8388199999999</v>
      </c>
      <c r="H175" s="3">
        <f t="shared" si="1"/>
        <v>0.32999999999992724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282223.96999999997</v>
      </c>
      <c r="D176" s="2">
        <f>'PR-RAS'!E180</f>
        <v>202865.68</v>
      </c>
      <c r="E176" s="2">
        <v>0</v>
      </c>
      <c r="F176" s="2">
        <v>0</v>
      </c>
      <c r="G176" s="3">
        <f t="shared" si="0"/>
        <v>120392.18274999998</v>
      </c>
      <c r="H176" s="3">
        <f t="shared" si="1"/>
        <v>0.3500000000349246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15984.52</v>
      </c>
      <c r="D177" s="2">
        <f>'PR-RAS'!E181</f>
        <v>24505.93</v>
      </c>
      <c r="E177" s="2">
        <v>0</v>
      </c>
      <c r="F177" s="2">
        <v>0</v>
      </c>
      <c r="G177" s="3">
        <f t="shared" si="0"/>
        <v>11439.362880000001</v>
      </c>
      <c r="H177" s="3">
        <f t="shared" si="1"/>
        <v>0.5499999999992724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26794.74</v>
      </c>
      <c r="D178" s="2">
        <f>'PR-RAS'!E182</f>
        <v>125149.5</v>
      </c>
      <c r="E178" s="2">
        <v>0</v>
      </c>
      <c r="F178" s="2">
        <v>0</v>
      </c>
      <c r="G178" s="3">
        <f t="shared" si="0"/>
        <v>49045.591979999997</v>
      </c>
      <c r="H178" s="3">
        <f t="shared" si="1"/>
        <v>0.75999999999839929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4063.16</v>
      </c>
      <c r="D179" s="2">
        <f>'PR-RAS'!E183</f>
        <v>5913.31</v>
      </c>
      <c r="E179" s="2">
        <v>0</v>
      </c>
      <c r="F179" s="2">
        <v>0</v>
      </c>
      <c r="G179" s="3">
        <f t="shared" si="0"/>
        <v>2828.3808399999998</v>
      </c>
      <c r="H179" s="3">
        <f t="shared" si="1"/>
        <v>0.47000000000025466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2948</v>
      </c>
      <c r="D180" s="2">
        <f>'PR-RAS'!E184</f>
        <v>2349.48</v>
      </c>
      <c r="E180" s="2">
        <v>0</v>
      </c>
      <c r="F180" s="2">
        <v>0</v>
      </c>
      <c r="G180" s="3">
        <f t="shared" si="0"/>
        <v>1368.80584</v>
      </c>
      <c r="H180" s="3">
        <f t="shared" si="1"/>
        <v>0.48000000000001819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98561.96</v>
      </c>
      <c r="D181" s="2">
        <f>'PR-RAS'!E185</f>
        <v>105723.71</v>
      </c>
      <c r="E181" s="2">
        <v>0</v>
      </c>
      <c r="F181" s="2">
        <v>0</v>
      </c>
      <c r="G181" s="3">
        <f t="shared" si="0"/>
        <v>55801.688399999999</v>
      </c>
      <c r="H181" s="3">
        <f t="shared" si="1"/>
        <v>0.32999999998719431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6090.42</v>
      </c>
      <c r="D182" s="2">
        <f>'PR-RAS'!E186</f>
        <v>8158.32</v>
      </c>
      <c r="E182" s="2">
        <v>0</v>
      </c>
      <c r="F182" s="2">
        <v>0</v>
      </c>
      <c r="G182" s="3">
        <f t="shared" si="0"/>
        <v>4055.6778599999993</v>
      </c>
      <c r="H182" s="3">
        <f t="shared" si="1"/>
        <v>0.73999999999978172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35916.339999999997</v>
      </c>
      <c r="D183" s="2">
        <f>'PR-RAS'!E187</f>
        <v>38906.21</v>
      </c>
      <c r="E183" s="2">
        <v>0</v>
      </c>
      <c r="F183" s="2">
        <v>0</v>
      </c>
      <c r="G183" s="3">
        <f t="shared" si="0"/>
        <v>20698.634319999997</v>
      </c>
      <c r="H183" s="3">
        <f t="shared" si="1"/>
        <v>0.54999999999563443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49776.920000000006</v>
      </c>
      <c r="D190" s="2">
        <f>'PR-RAS'!E194</f>
        <v>64984.100000000006</v>
      </c>
      <c r="E190" s="2">
        <v>0</v>
      </c>
      <c r="F190" s="2">
        <v>0</v>
      </c>
      <c r="G190" s="3">
        <f t="shared" si="0"/>
        <v>33971.827680000002</v>
      </c>
      <c r="H190" s="3">
        <f t="shared" si="1"/>
        <v>0.18000000000029104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407.58</v>
      </c>
      <c r="D191" s="2">
        <f>'PR-RAS'!E195</f>
        <v>20635.54</v>
      </c>
      <c r="E191" s="2">
        <v>0</v>
      </c>
      <c r="F191" s="2">
        <v>0</v>
      </c>
      <c r="G191" s="3">
        <f t="shared" si="0"/>
        <v>7918.9454000000005</v>
      </c>
      <c r="H191" s="3">
        <f t="shared" si="1"/>
        <v>0.8799999999991428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2752.08</v>
      </c>
      <c r="D192" s="2">
        <f>'PR-RAS'!E196</f>
        <v>1364.54</v>
      </c>
      <c r="E192" s="2">
        <v>0</v>
      </c>
      <c r="F192" s="2">
        <v>0</v>
      </c>
      <c r="G192" s="3">
        <f t="shared" si="0"/>
        <v>1046.90156</v>
      </c>
      <c r="H192" s="3">
        <f t="shared" si="1"/>
        <v>0.53999999999996362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20224.29</v>
      </c>
      <c r="D193" s="2">
        <f>'PR-RAS'!E197</f>
        <v>24001.66</v>
      </c>
      <c r="E193" s="2">
        <v>0</v>
      </c>
      <c r="F193" s="2">
        <v>0</v>
      </c>
      <c r="G193" s="3">
        <f t="shared" si="0"/>
        <v>13099.70112</v>
      </c>
      <c r="H193" s="3">
        <f t="shared" si="1"/>
        <v>0.63000000000101863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2182.92</v>
      </c>
      <c r="D194" s="2">
        <f>'PR-RAS'!E198</f>
        <v>2182.92</v>
      </c>
      <c r="E194" s="2">
        <v>0</v>
      </c>
      <c r="F194" s="2">
        <v>0</v>
      </c>
      <c r="G194" s="3">
        <f t="shared" si="0"/>
        <v>1263.9106800000002</v>
      </c>
      <c r="H194" s="3">
        <f t="shared" si="1"/>
        <v>0.15999999999985448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10475.200000000001</v>
      </c>
      <c r="D195" s="2">
        <f>'PR-RAS'!E199</f>
        <v>9182.2099999999991</v>
      </c>
      <c r="E195" s="2">
        <v>0</v>
      </c>
      <c r="F195" s="2">
        <v>0</v>
      </c>
      <c r="G195" s="3">
        <f t="shared" si="0"/>
        <v>5594.8862799999997</v>
      </c>
      <c r="H195" s="3">
        <f t="shared" si="1"/>
        <v>0.40999999999985448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250</v>
      </c>
      <c r="D196" s="2">
        <f>'PR-RAS'!E200</f>
        <v>0</v>
      </c>
      <c r="E196" s="2">
        <v>0</v>
      </c>
      <c r="F196" s="2">
        <v>0</v>
      </c>
      <c r="G196" s="3">
        <f t="shared" si="0"/>
        <v>48.75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13484.85</v>
      </c>
      <c r="D197" s="2">
        <f>'PR-RAS'!E201</f>
        <v>7617.23</v>
      </c>
      <c r="E197" s="2">
        <v>0</v>
      </c>
      <c r="F197" s="2">
        <v>0</v>
      </c>
      <c r="G197" s="3">
        <f t="shared" si="0"/>
        <v>5628.9847599999994</v>
      </c>
      <c r="H197" s="3">
        <f t="shared" si="1"/>
        <v>0.37999999999919964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7343.2800000000007</v>
      </c>
      <c r="D198" s="2">
        <f>'PR-RAS'!E202</f>
        <v>8176.9</v>
      </c>
      <c r="E198" s="2">
        <v>0</v>
      </c>
      <c r="F198" s="2">
        <v>0</v>
      </c>
      <c r="G198" s="3">
        <f t="shared" si="0"/>
        <v>4668.3247600000004</v>
      </c>
      <c r="H198" s="3">
        <f t="shared" si="1"/>
        <v>0.38000000000101863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4147.34</v>
      </c>
      <c r="D204" s="2">
        <f>'PR-RAS'!E208</f>
        <v>3260.3700000000003</v>
      </c>
      <c r="E204" s="2">
        <v>0</v>
      </c>
      <c r="F204" s="2">
        <v>0</v>
      </c>
      <c r="G204" s="3">
        <f t="shared" si="0"/>
        <v>2165.6202400000006</v>
      </c>
      <c r="H204" s="3">
        <f t="shared" si="1"/>
        <v>0.71000000000049113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293.01</v>
      </c>
      <c r="D206" s="2">
        <f>'PR-RAS'!E210</f>
        <v>260.83999999999997</v>
      </c>
      <c r="E206" s="2">
        <v>0</v>
      </c>
      <c r="F206" s="2">
        <v>0</v>
      </c>
      <c r="G206" s="3">
        <f t="shared" si="0"/>
        <v>167.01144999999997</v>
      </c>
      <c r="H206" s="3">
        <f t="shared" si="1"/>
        <v>0.17000000000001592</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3854.33</v>
      </c>
      <c r="D207" s="2">
        <f>'PR-RAS'!E211</f>
        <v>2999.53</v>
      </c>
      <c r="E207" s="2">
        <v>0</v>
      </c>
      <c r="F207" s="2">
        <v>0</v>
      </c>
      <c r="G207" s="3">
        <f t="shared" si="0"/>
        <v>2029.7983399999998</v>
      </c>
      <c r="H207" s="3">
        <f t="shared" si="1"/>
        <v>0.79999999999972715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3195.94</v>
      </c>
      <c r="D212" s="2">
        <f>'PR-RAS'!E216</f>
        <v>4916.53</v>
      </c>
      <c r="E212" s="2">
        <v>0</v>
      </c>
      <c r="F212" s="2">
        <v>0</v>
      </c>
      <c r="G212" s="3">
        <f t="shared" si="0"/>
        <v>2749.1189999999997</v>
      </c>
      <c r="H212" s="3">
        <f t="shared" si="1"/>
        <v>0.53000000000020009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3071.63</v>
      </c>
      <c r="D213" s="2">
        <f>'PR-RAS'!E217</f>
        <v>3915.48</v>
      </c>
      <c r="E213" s="2">
        <v>0</v>
      </c>
      <c r="F213" s="2">
        <v>0</v>
      </c>
      <c r="G213" s="3">
        <f t="shared" si="0"/>
        <v>2311.34908</v>
      </c>
      <c r="H213" s="3">
        <f t="shared" si="1"/>
        <v>0.84999999999990905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124.31</v>
      </c>
      <c r="D215" s="2">
        <f>'PR-RAS'!E219</f>
        <v>338.25</v>
      </c>
      <c r="E215" s="2">
        <v>0</v>
      </c>
      <c r="F215" s="2">
        <v>0</v>
      </c>
      <c r="G215" s="3">
        <f t="shared" si="0"/>
        <v>171.37333999999998</v>
      </c>
      <c r="H215" s="3">
        <f t="shared" si="1"/>
        <v>0.56000000000000227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662.8</v>
      </c>
      <c r="E216" s="2">
        <v>0</v>
      </c>
      <c r="F216" s="2">
        <v>0</v>
      </c>
      <c r="G216" s="3">
        <f t="shared" si="0"/>
        <v>285.00399999999996</v>
      </c>
      <c r="H216" s="3">
        <f t="shared" si="1"/>
        <v>0.20000000000004547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6836.84</v>
      </c>
      <c r="D226" s="2">
        <f>'PR-RAS'!E230</f>
        <v>7650</v>
      </c>
      <c r="E226" s="2">
        <v>0</v>
      </c>
      <c r="F226" s="2">
        <v>0</v>
      </c>
      <c r="G226" s="3">
        <f t="shared" si="0"/>
        <v>4980.7889999999998</v>
      </c>
      <c r="H226" s="3">
        <f t="shared" si="1"/>
        <v>0.15999999999985448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6836.84</v>
      </c>
      <c r="D242" s="2">
        <f>'PR-RAS'!E246</f>
        <v>7650</v>
      </c>
      <c r="E242" s="2">
        <v>0</v>
      </c>
      <c r="F242" s="2">
        <v>0</v>
      </c>
      <c r="G242" s="3">
        <f t="shared" si="0"/>
        <v>5334.9784399999999</v>
      </c>
      <c r="H242" s="3">
        <f t="shared" si="1"/>
        <v>0.15999999999985448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6836.84</v>
      </c>
      <c r="D243" s="2">
        <f>'PR-RAS'!E247</f>
        <v>2650</v>
      </c>
      <c r="E243" s="2">
        <v>0</v>
      </c>
      <c r="F243" s="2">
        <v>0</v>
      </c>
      <c r="G243" s="3">
        <f t="shared" si="0"/>
        <v>2937.11528</v>
      </c>
      <c r="H243" s="3">
        <f t="shared" si="1"/>
        <v>0.15999999999985448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5000</v>
      </c>
      <c r="E244" s="2">
        <v>0</v>
      </c>
      <c r="F244" s="2">
        <v>0</v>
      </c>
      <c r="G244" s="3">
        <f t="shared" si="0"/>
        <v>2430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75974.95</v>
      </c>
      <c r="D258" s="2">
        <f>'PR-RAS'!E262</f>
        <v>86637.16</v>
      </c>
      <c r="E258" s="2">
        <v>0</v>
      </c>
      <c r="F258" s="2">
        <v>0</v>
      </c>
      <c r="G258" s="3">
        <f t="shared" si="0"/>
        <v>64057.062390000006</v>
      </c>
      <c r="H258" s="3">
        <f t="shared" si="1"/>
        <v>0.21000000000640284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75974.95</v>
      </c>
      <c r="D265" s="2">
        <f>'PR-RAS'!E269</f>
        <v>86637.16</v>
      </c>
      <c r="E265" s="2">
        <v>0</v>
      </c>
      <c r="F265" s="2">
        <v>0</v>
      </c>
      <c r="G265" s="3">
        <f t="shared" si="0"/>
        <v>65801.807280000008</v>
      </c>
      <c r="H265" s="3">
        <f t="shared" si="1"/>
        <v>0.21000000000640284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48360</v>
      </c>
      <c r="D266" s="2">
        <f>'PR-RAS'!E270</f>
        <v>56345.69</v>
      </c>
      <c r="E266" s="2">
        <v>0</v>
      </c>
      <c r="F266" s="2">
        <v>0</v>
      </c>
      <c r="G266" s="3">
        <f t="shared" si="0"/>
        <v>42678.615700000002</v>
      </c>
      <c r="H266" s="3">
        <f t="shared" si="1"/>
        <v>0.30999999999767169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27614.95</v>
      </c>
      <c r="D267" s="2">
        <f>'PR-RAS'!E271</f>
        <v>30291.47</v>
      </c>
      <c r="E267" s="2">
        <v>0</v>
      </c>
      <c r="F267" s="2">
        <v>0</v>
      </c>
      <c r="G267" s="3">
        <f t="shared" si="0"/>
        <v>23460.638740000002</v>
      </c>
      <c r="H267" s="3">
        <f t="shared" si="1"/>
        <v>0.52000000000043656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125503.02</v>
      </c>
      <c r="D269" s="2">
        <f>'PR-RAS'!E273</f>
        <v>77726.570000000007</v>
      </c>
      <c r="E269" s="2">
        <v>0</v>
      </c>
      <c r="F269" s="2">
        <v>0</v>
      </c>
      <c r="G269" s="3">
        <f t="shared" si="0"/>
        <v>75296.250880000007</v>
      </c>
      <c r="H269" s="3">
        <f t="shared" si="1"/>
        <v>0.44999999999708962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123915.96</v>
      </c>
      <c r="D270" s="2">
        <f>'PR-RAS'!E274</f>
        <v>77726.570000000007</v>
      </c>
      <c r="E270" s="2">
        <v>0</v>
      </c>
      <c r="F270" s="2">
        <v>0</v>
      </c>
      <c r="G270" s="3">
        <f t="shared" si="0"/>
        <v>75150.28790000001</v>
      </c>
      <c r="H270" s="3">
        <f t="shared" si="1"/>
        <v>0.46999999998661224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123915.96</v>
      </c>
      <c r="D271" s="2">
        <f>'PR-RAS'!E275</f>
        <v>77726.570000000007</v>
      </c>
      <c r="E271" s="2">
        <v>0</v>
      </c>
      <c r="F271" s="2">
        <v>0</v>
      </c>
      <c r="G271" s="3">
        <f t="shared" si="0"/>
        <v>75429.657000000021</v>
      </c>
      <c r="H271" s="3">
        <f t="shared" si="1"/>
        <v>0.46999999998661224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1000</v>
      </c>
      <c r="D279" s="2">
        <f>'PR-RAS'!E283</f>
        <v>0</v>
      </c>
      <c r="E279" s="2">
        <v>0</v>
      </c>
      <c r="F279" s="2">
        <v>0</v>
      </c>
      <c r="G279" s="3">
        <f t="shared" si="12"/>
        <v>278</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1000</v>
      </c>
      <c r="D280" s="2">
        <f>'PR-RAS'!E284</f>
        <v>0</v>
      </c>
      <c r="E280" s="2">
        <v>0</v>
      </c>
      <c r="F280" s="2">
        <v>0</v>
      </c>
      <c r="G280" s="3">
        <f t="shared" si="12"/>
        <v>279</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587.05999999999995</v>
      </c>
      <c r="D285" s="2">
        <f>'PR-RAS'!E289</f>
        <v>0</v>
      </c>
      <c r="E285" s="2">
        <v>0</v>
      </c>
      <c r="F285" s="2">
        <v>0</v>
      </c>
      <c r="G285" s="3">
        <f t="shared" si="12"/>
        <v>166.72503999999998</v>
      </c>
      <c r="H285" s="3">
        <f t="shared" si="13"/>
        <v>5.999999999994543E-2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587.05999999999995</v>
      </c>
      <c r="D286" s="2">
        <f>'PR-RAS'!E290</f>
        <v>0</v>
      </c>
      <c r="E286" s="2">
        <v>0</v>
      </c>
      <c r="F286" s="2">
        <v>0</v>
      </c>
      <c r="G286" s="3">
        <f t="shared" si="12"/>
        <v>167.31209999999996</v>
      </c>
      <c r="H286" s="3">
        <f t="shared" si="13"/>
        <v>5.999999999994543E-2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1419297.59</v>
      </c>
      <c r="D295" s="2">
        <f>'PR-RAS'!E299</f>
        <v>1642974.73</v>
      </c>
      <c r="E295" s="2">
        <v>0</v>
      </c>
      <c r="F295" s="2">
        <v>0</v>
      </c>
      <c r="G295" s="3">
        <f t="shared" si="12"/>
        <v>1383342.6327</v>
      </c>
      <c r="H295" s="3">
        <f t="shared" si="13"/>
        <v>0.67999999993480742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474350.7899999998</v>
      </c>
      <c r="D296" s="2">
        <f>'PR-RAS'!E300</f>
        <v>1121423.27</v>
      </c>
      <c r="E296" s="2">
        <v>0</v>
      </c>
      <c r="F296" s="2">
        <v>0</v>
      </c>
      <c r="G296" s="3">
        <f t="shared" si="12"/>
        <v>801573.21234999993</v>
      </c>
      <c r="H296" s="3">
        <f t="shared" si="13"/>
        <v>0.48000000021420419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194420.69</v>
      </c>
      <c r="D298" s="2">
        <f>'PR-RAS'!E302</f>
        <v>469261.39</v>
      </c>
      <c r="E298" s="2">
        <v>0</v>
      </c>
      <c r="F298" s="2">
        <v>0</v>
      </c>
      <c r="G298" s="3">
        <f t="shared" si="12"/>
        <v>336484.21058999997</v>
      </c>
      <c r="H298" s="3">
        <f t="shared" si="13"/>
        <v>0.70000000001164153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128970.26</v>
      </c>
      <c r="D300" s="2">
        <f>'PR-RAS'!E304</f>
        <v>366984.5</v>
      </c>
      <c r="E300" s="2">
        <v>0</v>
      </c>
      <c r="F300" s="2">
        <v>0</v>
      </c>
      <c r="G300" s="3">
        <f t="shared" si="12"/>
        <v>258018.83874000001</v>
      </c>
      <c r="H300" s="3">
        <f t="shared" si="13"/>
        <v>0.75999999999476131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954973.35</v>
      </c>
      <c r="D355" s="2">
        <f>'PR-RAS'!E360</f>
        <v>1021896.7599999999</v>
      </c>
      <c r="E355" s="2">
        <v>0</v>
      </c>
      <c r="F355" s="2">
        <v>0</v>
      </c>
      <c r="G355" s="3">
        <f t="shared" si="12"/>
        <v>1061563.4719799999</v>
      </c>
      <c r="H355" s="3">
        <f t="shared" si="13"/>
        <v>0.59000000008381903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11187.5</v>
      </c>
      <c r="D356" s="2">
        <f>'PR-RAS'!E361</f>
        <v>8115.23</v>
      </c>
      <c r="E356" s="2">
        <v>0</v>
      </c>
      <c r="F356" s="2">
        <v>0</v>
      </c>
      <c r="G356" s="3">
        <f t="shared" si="12"/>
        <v>9733.3757999999998</v>
      </c>
      <c r="H356" s="3">
        <f t="shared" si="13"/>
        <v>0.72999999999956344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11187.5</v>
      </c>
      <c r="D361" s="2">
        <f>'PR-RAS'!E366</f>
        <v>8115.23</v>
      </c>
      <c r="E361" s="2">
        <v>0</v>
      </c>
      <c r="F361" s="2">
        <v>0</v>
      </c>
      <c r="G361" s="3">
        <f t="shared" si="12"/>
        <v>9870.4655999999995</v>
      </c>
      <c r="H361" s="3">
        <f t="shared" si="13"/>
        <v>0.72999999999956344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7137.5</v>
      </c>
      <c r="D364" s="2">
        <f>'PR-RAS'!E369</f>
        <v>0</v>
      </c>
      <c r="E364" s="2">
        <v>0</v>
      </c>
      <c r="F364" s="2">
        <v>0</v>
      </c>
      <c r="G364" s="3">
        <f t="shared" si="12"/>
        <v>2590.9124999999999</v>
      </c>
      <c r="H364" s="3">
        <f t="shared" si="13"/>
        <v>0.5</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4050</v>
      </c>
      <c r="D367" s="2">
        <f>'PR-RAS'!E372</f>
        <v>8115.23</v>
      </c>
      <c r="E367" s="2">
        <v>0</v>
      </c>
      <c r="F367" s="2">
        <v>0</v>
      </c>
      <c r="G367" s="3">
        <f t="shared" si="12"/>
        <v>7422.6483599999992</v>
      </c>
      <c r="H367" s="3">
        <f t="shared" si="13"/>
        <v>0.22999999999956344</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623928.25</v>
      </c>
      <c r="D368" s="2">
        <f>'PR-RAS'!E373</f>
        <v>1013781.5299999999</v>
      </c>
      <c r="E368" s="2">
        <v>0</v>
      </c>
      <c r="F368" s="2">
        <v>0</v>
      </c>
      <c r="G368" s="3">
        <f t="shared" si="12"/>
        <v>973097.31076999987</v>
      </c>
      <c r="H368" s="3">
        <f t="shared" si="13"/>
        <v>0.72000000008847564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281787.74</v>
      </c>
      <c r="D369" s="2">
        <f>'PR-RAS'!E374</f>
        <v>698699.37999999989</v>
      </c>
      <c r="E369" s="2">
        <v>0</v>
      </c>
      <c r="F369" s="2">
        <v>0</v>
      </c>
      <c r="G369" s="3">
        <f t="shared" si="12"/>
        <v>617940.63199999987</v>
      </c>
      <c r="H369" s="3">
        <f t="shared" si="13"/>
        <v>0.63999999989755452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40791.25</v>
      </c>
      <c r="D372" s="2">
        <f>'PR-RAS'!E377</f>
        <v>397922.97</v>
      </c>
      <c r="E372" s="2">
        <v>0</v>
      </c>
      <c r="F372" s="2">
        <v>0</v>
      </c>
      <c r="G372" s="3">
        <f t="shared" si="12"/>
        <v>310392.39749</v>
      </c>
      <c r="H372" s="3">
        <f t="shared" si="13"/>
        <v>0.28000000002793968</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240996.49</v>
      </c>
      <c r="D373" s="2">
        <f>'PR-RAS'!E378</f>
        <v>300776.40999999997</v>
      </c>
      <c r="E373" s="2">
        <v>0</v>
      </c>
      <c r="F373" s="2">
        <v>0</v>
      </c>
      <c r="G373" s="3">
        <f t="shared" si="12"/>
        <v>313428.34331999999</v>
      </c>
      <c r="H373" s="3">
        <f t="shared" si="13"/>
        <v>0.8999999999650754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130142.47</v>
      </c>
      <c r="D374" s="2">
        <f>'PR-RAS'!E379</f>
        <v>51453.18</v>
      </c>
      <c r="E374" s="2">
        <v>0</v>
      </c>
      <c r="F374" s="2">
        <v>0</v>
      </c>
      <c r="G374" s="3">
        <f t="shared" si="12"/>
        <v>86927.213589999999</v>
      </c>
      <c r="H374" s="3">
        <f t="shared" si="13"/>
        <v>0.65000000000145519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5487.07</v>
      </c>
      <c r="D375" s="2">
        <f>'PR-RAS'!E380</f>
        <v>3072.5</v>
      </c>
      <c r="E375" s="2">
        <v>0</v>
      </c>
      <c r="F375" s="2">
        <v>0</v>
      </c>
      <c r="G375" s="3">
        <f t="shared" si="12"/>
        <v>4350.3941800000002</v>
      </c>
      <c r="H375" s="3">
        <f t="shared" si="13"/>
        <v>0.56999999999970896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18470.95</v>
      </c>
      <c r="D376" s="2">
        <f>'PR-RAS'!E381</f>
        <v>0</v>
      </c>
      <c r="E376" s="2">
        <v>0</v>
      </c>
      <c r="F376" s="2">
        <v>0</v>
      </c>
      <c r="G376" s="3">
        <f t="shared" si="12"/>
        <v>6926.6062500000007</v>
      </c>
      <c r="H376" s="3">
        <f t="shared" si="13"/>
        <v>4.9999999999272404E-2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106184.45</v>
      </c>
      <c r="D381" s="2">
        <f>'PR-RAS'!E386</f>
        <v>48380.68</v>
      </c>
      <c r="E381" s="2">
        <v>0</v>
      </c>
      <c r="F381" s="2">
        <v>0</v>
      </c>
      <c r="G381" s="3">
        <f t="shared" si="12"/>
        <v>77119.407800000001</v>
      </c>
      <c r="H381" s="3">
        <f t="shared" si="13"/>
        <v>0.76999999999679858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85100</v>
      </c>
      <c r="D383" s="2">
        <f>'PR-RAS'!E388</f>
        <v>0</v>
      </c>
      <c r="E383" s="2">
        <v>0</v>
      </c>
      <c r="F383" s="2">
        <v>0</v>
      </c>
      <c r="G383" s="3">
        <f t="shared" si="12"/>
        <v>32508.2</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85100</v>
      </c>
      <c r="D384" s="2">
        <f>'PR-RAS'!E389</f>
        <v>0</v>
      </c>
      <c r="E384" s="2">
        <v>0</v>
      </c>
      <c r="F384" s="2">
        <v>0</v>
      </c>
      <c r="G384" s="3">
        <f t="shared" si="12"/>
        <v>32593.3</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35093.75</v>
      </c>
      <c r="D393" s="2">
        <f>'PR-RAS'!E398</f>
        <v>182153.97</v>
      </c>
      <c r="E393" s="2">
        <v>0</v>
      </c>
      <c r="F393" s="2">
        <v>0</v>
      </c>
      <c r="G393" s="3">
        <f t="shared" si="12"/>
        <v>156565.46248000002</v>
      </c>
      <c r="H393" s="3">
        <f t="shared" si="13"/>
        <v>0.27999999999883585</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35093.75</v>
      </c>
      <c r="D394" s="2">
        <f>'PR-RAS'!E399</f>
        <v>182153.97</v>
      </c>
      <c r="E394" s="2">
        <v>0</v>
      </c>
      <c r="F394" s="2">
        <v>0</v>
      </c>
      <c r="G394" s="3">
        <f t="shared" si="12"/>
        <v>156964.86417000002</v>
      </c>
      <c r="H394" s="3">
        <f t="shared" si="13"/>
        <v>0.27999999999883585</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91804.290000000008</v>
      </c>
      <c r="D396" s="2">
        <f>'PR-RAS'!E401</f>
        <v>81475</v>
      </c>
      <c r="E396" s="2">
        <v>0</v>
      </c>
      <c r="F396" s="2">
        <v>0</v>
      </c>
      <c r="G396" s="3">
        <f t="shared" si="12"/>
        <v>100627.94455000001</v>
      </c>
      <c r="H396" s="3">
        <f t="shared" si="13"/>
        <v>0.29000000000814907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11562.5</v>
      </c>
      <c r="D398" s="2">
        <f>'PR-RAS'!E403</f>
        <v>7125</v>
      </c>
      <c r="E398" s="2">
        <v>0</v>
      </c>
      <c r="F398" s="2">
        <v>0</v>
      </c>
      <c r="G398" s="3">
        <f t="shared" si="12"/>
        <v>10247.5625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21862.5</v>
      </c>
      <c r="D399" s="2">
        <f>'PR-RAS'!E404</f>
        <v>17312.5</v>
      </c>
      <c r="E399" s="2">
        <v>0</v>
      </c>
      <c r="F399" s="2">
        <v>0</v>
      </c>
      <c r="G399" s="3">
        <f t="shared" si="12"/>
        <v>22482.025000000001</v>
      </c>
      <c r="H399" s="3">
        <f t="shared" si="13"/>
        <v>1</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58379.29</v>
      </c>
      <c r="D400" s="2">
        <f>'PR-RAS'!E405</f>
        <v>57037.5</v>
      </c>
      <c r="E400" s="2">
        <v>0</v>
      </c>
      <c r="F400" s="2">
        <v>0</v>
      </c>
      <c r="G400" s="3">
        <f t="shared" si="12"/>
        <v>68809.261710000006</v>
      </c>
      <c r="H400" s="3">
        <f t="shared" si="13"/>
        <v>0.79000000000087311</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319857.59999999998</v>
      </c>
      <c r="D407" s="2">
        <f>'PR-RAS'!E412</f>
        <v>0</v>
      </c>
      <c r="E407" s="2">
        <v>0</v>
      </c>
      <c r="F407" s="2">
        <v>0</v>
      </c>
      <c r="G407" s="3">
        <f t="shared" si="12"/>
        <v>129862.1856</v>
      </c>
      <c r="H407" s="3">
        <f t="shared" si="13"/>
        <v>0.40000000002328306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319857.59999999998</v>
      </c>
      <c r="D408" s="2">
        <f>'PR-RAS'!E413</f>
        <v>0</v>
      </c>
      <c r="E408" s="2">
        <v>0</v>
      </c>
      <c r="F408" s="2">
        <v>0</v>
      </c>
      <c r="G408" s="3">
        <f t="shared" si="12"/>
        <v>130182.04319999999</v>
      </c>
      <c r="H408" s="3">
        <f t="shared" si="13"/>
        <v>0.40000000002328306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954973.35</v>
      </c>
      <c r="D413" s="2">
        <f>'PR-RAS'!E418</f>
        <v>1021896.7599999999</v>
      </c>
      <c r="E413" s="2">
        <v>0</v>
      </c>
      <c r="F413" s="2">
        <v>0</v>
      </c>
      <c r="G413" s="3">
        <f t="shared" si="12"/>
        <v>1235491.9504399998</v>
      </c>
      <c r="H413" s="3">
        <f t="shared" si="13"/>
        <v>0.59000000008381903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276164.67</v>
      </c>
      <c r="D415" s="2">
        <f>'PR-RAS'!E420</f>
        <v>1103142.6200000001</v>
      </c>
      <c r="E415" s="2">
        <v>0</v>
      </c>
      <c r="F415" s="2">
        <v>0</v>
      </c>
      <c r="G415" s="3">
        <f t="shared" si="12"/>
        <v>1027734.26274</v>
      </c>
      <c r="H415" s="3">
        <f t="shared" si="13"/>
        <v>0.70999999990453944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9392.5300000000007</v>
      </c>
      <c r="D416" s="2">
        <f>'PR-RAS'!E421</f>
        <v>9392.5300000000007</v>
      </c>
      <c r="E416" s="2">
        <v>0</v>
      </c>
      <c r="F416" s="2">
        <v>0</v>
      </c>
      <c r="G416" s="3">
        <f t="shared" si="12"/>
        <v>11693.699850000001</v>
      </c>
      <c r="H416" s="3">
        <f t="shared" si="13"/>
        <v>0.93999999999869033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1893648.38</v>
      </c>
      <c r="D417" s="2">
        <f>'PR-RAS'!E422</f>
        <v>2764398</v>
      </c>
      <c r="E417" s="2">
        <v>0</v>
      </c>
      <c r="F417" s="2">
        <v>0</v>
      </c>
      <c r="G417" s="3">
        <f t="shared" si="12"/>
        <v>3087736.8620799999</v>
      </c>
      <c r="H417" s="3">
        <f t="shared" si="13"/>
        <v>0.37999999988824129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2374270.94</v>
      </c>
      <c r="D418" s="2">
        <f>'PR-RAS'!E423</f>
        <v>2664871.4899999998</v>
      </c>
      <c r="E418" s="2">
        <v>0</v>
      </c>
      <c r="F418" s="2">
        <v>0</v>
      </c>
      <c r="G418" s="3">
        <f t="shared" si="12"/>
        <v>3212573.8046399998</v>
      </c>
      <c r="H418" s="3">
        <f t="shared" si="13"/>
        <v>0.54999999981373549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99526.510000000242</v>
      </c>
      <c r="E419" s="2">
        <v>0</v>
      </c>
      <c r="F419" s="2">
        <v>0</v>
      </c>
      <c r="G419" s="3">
        <f t="shared" si="12"/>
        <v>83204.162360000206</v>
      </c>
      <c r="H419" s="3">
        <f t="shared" si="13"/>
        <v>0.48999999975785613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480622.56000000006</v>
      </c>
      <c r="D420" s="2">
        <f>'PR-RAS'!E425</f>
        <v>0</v>
      </c>
      <c r="E420" s="2">
        <v>0</v>
      </c>
      <c r="F420" s="2">
        <v>0</v>
      </c>
      <c r="G420" s="3">
        <f t="shared" si="12"/>
        <v>201380.85264000003</v>
      </c>
      <c r="H420" s="3">
        <f t="shared" si="13"/>
        <v>0.43999999994412065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81743.979999999981</v>
      </c>
      <c r="D422" s="2">
        <f>'PR-RAS'!E427</f>
        <v>633881.2300000001</v>
      </c>
      <c r="E422" s="2">
        <v>0</v>
      </c>
      <c r="F422" s="2">
        <v>0</v>
      </c>
      <c r="G422" s="3">
        <f t="shared" si="12"/>
        <v>568142.21124000009</v>
      </c>
      <c r="H422" s="3">
        <f t="shared" si="13"/>
        <v>0.25000000011641532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138362.79</v>
      </c>
      <c r="D423" s="2">
        <f>'PR-RAS'!E428</f>
        <v>376377.03</v>
      </c>
      <c r="E423" s="2">
        <v>0</v>
      </c>
      <c r="F423" s="2">
        <v>0</v>
      </c>
      <c r="G423" s="3">
        <f t="shared" si="12"/>
        <v>376051.31070000003</v>
      </c>
      <c r="H423" s="3">
        <f t="shared" si="13"/>
        <v>0.2400000000197906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47944.89</v>
      </c>
      <c r="D529" s="2">
        <f>'PR-RAS'!E535</f>
        <v>61328.160000000003</v>
      </c>
      <c r="E529" s="2">
        <v>0</v>
      </c>
      <c r="F529" s="2">
        <v>0</v>
      </c>
      <c r="G529" s="3">
        <f t="shared" ref="G529:G836" si="14">(B529/1000)*(C529*1+D529*2)</f>
        <v>90077.438880000016</v>
      </c>
      <c r="H529" s="3">
        <f t="shared" ref="H529:H836" si="15">ABS(C529-ROUND(C529,0))+ABS(D529-ROUND(D529,0))</f>
        <v>0.27000000000407454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47944.89</v>
      </c>
      <c r="D591" s="2">
        <f>'PR-RAS'!E597</f>
        <v>61328.160000000003</v>
      </c>
      <c r="E591" s="2">
        <v>0</v>
      </c>
      <c r="F591" s="2">
        <v>0</v>
      </c>
      <c r="G591" s="3">
        <f t="shared" si="14"/>
        <v>100654.7139</v>
      </c>
      <c r="H591" s="3">
        <f t="shared" si="15"/>
        <v>0.27000000000407454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15421.08</v>
      </c>
      <c r="D597" s="2">
        <f>'PR-RAS'!E603</f>
        <v>30842.16</v>
      </c>
      <c r="E597" s="2">
        <v>0</v>
      </c>
      <c r="F597" s="2">
        <v>0</v>
      </c>
      <c r="G597" s="3">
        <f t="shared" si="14"/>
        <v>45954.818399999996</v>
      </c>
      <c r="H597" s="3">
        <f t="shared" si="15"/>
        <v>0.23999999999978172</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15421.08</v>
      </c>
      <c r="D598" s="2">
        <f>'PR-RAS'!E604</f>
        <v>30842.16</v>
      </c>
      <c r="E598" s="2">
        <v>0</v>
      </c>
      <c r="F598" s="2">
        <v>0</v>
      </c>
      <c r="G598" s="3">
        <f t="shared" si="14"/>
        <v>46031.923799999997</v>
      </c>
      <c r="H598" s="3">
        <f t="shared" si="15"/>
        <v>0.23999999999978172</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32478.129999999997</v>
      </c>
      <c r="D603" s="2">
        <f>'PR-RAS'!E609</f>
        <v>30486</v>
      </c>
      <c r="E603" s="2">
        <v>0</v>
      </c>
      <c r="F603" s="2">
        <v>0</v>
      </c>
      <c r="G603" s="3">
        <f t="shared" si="14"/>
        <v>56256.978260000004</v>
      </c>
      <c r="H603" s="3">
        <f t="shared" si="15"/>
        <v>0.12999999999738066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28756.53</v>
      </c>
      <c r="D604" s="2">
        <f>'PR-RAS'!E610</f>
        <v>26544.48</v>
      </c>
      <c r="E604" s="2">
        <v>0</v>
      </c>
      <c r="F604" s="2">
        <v>0</v>
      </c>
      <c r="G604" s="3">
        <f t="shared" si="14"/>
        <v>49352.830469999994</v>
      </c>
      <c r="H604" s="3">
        <f t="shared" si="15"/>
        <v>0.9500000000007276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3721.6</v>
      </c>
      <c r="D606" s="2">
        <f>'PR-RAS'!E612</f>
        <v>3941.52</v>
      </c>
      <c r="E606" s="2">
        <v>0</v>
      </c>
      <c r="F606" s="2">
        <v>0</v>
      </c>
      <c r="G606" s="3">
        <f t="shared" si="14"/>
        <v>7020.8071999999993</v>
      </c>
      <c r="H606" s="3">
        <f t="shared" si="15"/>
        <v>0.88000000000010914</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45.68</v>
      </c>
      <c r="D615" s="2">
        <f>'PR-RAS'!E621</f>
        <v>0</v>
      </c>
      <c r="E615" s="2">
        <v>0</v>
      </c>
      <c r="F615" s="2">
        <v>0</v>
      </c>
      <c r="G615" s="3">
        <f t="shared" si="14"/>
        <v>28.047519999999999</v>
      </c>
      <c r="H615" s="3">
        <f t="shared" si="15"/>
        <v>0.32000000000000028</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45.68</v>
      </c>
      <c r="D616" s="2">
        <f>'PR-RAS'!E622</f>
        <v>0</v>
      </c>
      <c r="E616" s="2">
        <v>0</v>
      </c>
      <c r="F616" s="2">
        <v>0</v>
      </c>
      <c r="G616" s="3">
        <f t="shared" si="14"/>
        <v>28.0932</v>
      </c>
      <c r="H616" s="3">
        <f t="shared" si="15"/>
        <v>0.32000000000000028</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47944.89</v>
      </c>
      <c r="D634" s="2">
        <f>'PR-RAS'!E640</f>
        <v>61328.160000000003</v>
      </c>
      <c r="E634" s="2">
        <v>0</v>
      </c>
      <c r="F634" s="2">
        <v>0</v>
      </c>
      <c r="G634" s="3">
        <f t="shared" si="14"/>
        <v>107990.56593000001</v>
      </c>
      <c r="H634" s="3">
        <f t="shared" si="15"/>
        <v>0.27000000000407454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528045.64</v>
      </c>
      <c r="D635" s="2">
        <f>'PR-RAS'!E641</f>
        <v>480100.75</v>
      </c>
      <c r="E635" s="2">
        <v>0</v>
      </c>
      <c r="F635" s="2">
        <v>0</v>
      </c>
      <c r="G635" s="3">
        <f t="shared" si="14"/>
        <v>943548.68676000007</v>
      </c>
      <c r="H635" s="3">
        <f t="shared" si="15"/>
        <v>0.60999999998603016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1893648.38</v>
      </c>
      <c r="D637" s="2">
        <f>'PR-RAS'!E643</f>
        <v>2764398</v>
      </c>
      <c r="E637" s="2">
        <v>0</v>
      </c>
      <c r="F637" s="2">
        <v>0</v>
      </c>
      <c r="G637" s="3">
        <f t="shared" si="14"/>
        <v>4720674.6256799996</v>
      </c>
      <c r="H637" s="3">
        <f t="shared" si="15"/>
        <v>0.37999999988824129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2422215.83</v>
      </c>
      <c r="D638" s="2">
        <f>'PR-RAS'!E644</f>
        <v>2726199.65</v>
      </c>
      <c r="E638" s="2">
        <v>0</v>
      </c>
      <c r="F638" s="2">
        <v>0</v>
      </c>
      <c r="G638" s="3">
        <f t="shared" si="14"/>
        <v>5016129.8378100004</v>
      </c>
      <c r="H638" s="3">
        <f t="shared" si="15"/>
        <v>0.52000000001862645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38198.350000000093</v>
      </c>
      <c r="E639" s="2">
        <v>0</v>
      </c>
      <c r="F639" s="2">
        <v>0</v>
      </c>
      <c r="G639" s="3">
        <f t="shared" si="14"/>
        <v>48741.09460000012</v>
      </c>
      <c r="H639" s="3">
        <f t="shared" si="15"/>
        <v>0.35000000009313226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528567.45000000019</v>
      </c>
      <c r="D640" s="2">
        <f>'PR-RAS'!E646</f>
        <v>0</v>
      </c>
      <c r="E640" s="2">
        <v>0</v>
      </c>
      <c r="F640" s="2">
        <v>0</v>
      </c>
      <c r="G640" s="3">
        <f t="shared" si="14"/>
        <v>337754.60055000015</v>
      </c>
      <c r="H640" s="3">
        <f t="shared" si="15"/>
        <v>0.45000000018626451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446301.66000000003</v>
      </c>
      <c r="D641" s="2">
        <f>'PR-RAS'!E647</f>
        <v>0</v>
      </c>
      <c r="E641" s="2">
        <v>0</v>
      </c>
      <c r="F641" s="2">
        <v>0</v>
      </c>
      <c r="G641" s="3">
        <f t="shared" si="14"/>
        <v>285633.06240000005</v>
      </c>
      <c r="H641" s="3">
        <f t="shared" si="15"/>
        <v>0.33999999996740371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153780.4800000001</v>
      </c>
      <c r="E642" s="2">
        <v>0</v>
      </c>
      <c r="F642" s="2">
        <v>0</v>
      </c>
      <c r="G642" s="3">
        <f t="shared" si="14"/>
        <v>197146.57536000013</v>
      </c>
      <c r="H642" s="3">
        <f t="shared" si="15"/>
        <v>0.48000000009778887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82265.790000000154</v>
      </c>
      <c r="D644" s="2">
        <f>'PR-RAS'!E650</f>
        <v>115582.13</v>
      </c>
      <c r="E644" s="2">
        <v>0</v>
      </c>
      <c r="F644" s="2">
        <v>0</v>
      </c>
      <c r="G644" s="3">
        <f t="shared" si="14"/>
        <v>201535.52215000012</v>
      </c>
      <c r="H644" s="3">
        <f t="shared" si="15"/>
        <v>0.33999999985098839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46.87</v>
      </c>
      <c r="D645" s="2">
        <f>'PR-RAS'!E651</f>
        <v>148.19</v>
      </c>
      <c r="E645" s="2">
        <v>0</v>
      </c>
      <c r="F645" s="2">
        <v>0</v>
      </c>
      <c r="G645" s="3">
        <f t="shared" si="14"/>
        <v>221.053</v>
      </c>
      <c r="H645" s="3">
        <f t="shared" si="15"/>
        <v>0.32000000000000028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435171.31</v>
      </c>
      <c r="D646" s="2">
        <f>'PR-RAS'!E653</f>
        <v>98898.74</v>
      </c>
      <c r="E646" s="2">
        <v>0</v>
      </c>
      <c r="F646" s="2">
        <v>0</v>
      </c>
      <c r="G646" s="3">
        <f t="shared" si="14"/>
        <v>408264.86955000006</v>
      </c>
      <c r="H646" s="3">
        <f t="shared" si="15"/>
        <v>0.569999999992433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2234104.11</v>
      </c>
      <c r="D647" s="2">
        <f>'PR-RAS'!E654</f>
        <v>3117849.08</v>
      </c>
      <c r="E647" s="2">
        <v>0</v>
      </c>
      <c r="F647" s="2">
        <v>0</v>
      </c>
      <c r="G647" s="3">
        <f t="shared" si="14"/>
        <v>5471492.2664200002</v>
      </c>
      <c r="H647" s="3">
        <f t="shared" si="15"/>
        <v>0.18999999994412065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2570376.6800000002</v>
      </c>
      <c r="D648" s="2">
        <f>'PR-RAS'!E655</f>
        <v>2849371.28</v>
      </c>
      <c r="E648" s="2">
        <v>0</v>
      </c>
      <c r="F648" s="2">
        <v>0</v>
      </c>
      <c r="G648" s="3">
        <f t="shared" si="14"/>
        <v>5350120.1482800003</v>
      </c>
      <c r="H648" s="3">
        <f t="shared" si="15"/>
        <v>0.59999999962747097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98898.739999999758</v>
      </c>
      <c r="D649" s="2">
        <f>'PR-RAS'!E656</f>
        <v>367376.5400000005</v>
      </c>
      <c r="E649" s="2">
        <v>0</v>
      </c>
      <c r="F649" s="2">
        <v>0</v>
      </c>
      <c r="G649" s="3">
        <f t="shared" si="14"/>
        <v>540206.37936000049</v>
      </c>
      <c r="H649" s="3">
        <f t="shared" si="15"/>
        <v>0.71999999973922968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20</v>
      </c>
      <c r="E650" s="2">
        <v>0</v>
      </c>
      <c r="F650" s="2">
        <v>0</v>
      </c>
      <c r="G650" s="3">
        <f t="shared" si="14"/>
        <v>29.853999999999999</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v>
      </c>
      <c r="D651" s="2">
        <f>'PR-RAS'!E658</f>
        <v>21</v>
      </c>
      <c r="E651" s="2">
        <v>0</v>
      </c>
      <c r="F651" s="2">
        <v>0</v>
      </c>
      <c r="G651" s="3">
        <f t="shared" si="14"/>
        <v>37.050000000000004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20</v>
      </c>
      <c r="E652" s="2">
        <v>0</v>
      </c>
      <c r="F652" s="2">
        <v>0</v>
      </c>
      <c r="G652" s="3">
        <f t="shared" si="14"/>
        <v>29.946000000000002</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13</v>
      </c>
      <c r="D653" s="2">
        <f>'PR-RAS'!E660</f>
        <v>19</v>
      </c>
      <c r="E653" s="2">
        <v>0</v>
      </c>
      <c r="F653" s="2">
        <v>0</v>
      </c>
      <c r="G653" s="3">
        <f t="shared" si="14"/>
        <v>33.252000000000002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15835.16</v>
      </c>
      <c r="E656" s="2">
        <v>0</v>
      </c>
      <c r="F656" s="2">
        <v>0</v>
      </c>
      <c r="G656" s="3">
        <f t="shared" ref="G656:G657" si="16">(B656/1000)*(C656*1+D656*2)</f>
        <v>20744.059600000001</v>
      </c>
      <c r="H656" s="3">
        <f t="shared" ref="H656:H657" si="17">ABS(C656-ROUND(C656,0))+ABS(D656-ROUND(D656,0))</f>
        <v>0.15999999999985448</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12595.44</v>
      </c>
      <c r="D657" s="2">
        <f>'PR-RAS'!E664</f>
        <v>20964.080000000002</v>
      </c>
      <c r="E657" s="2">
        <v>0</v>
      </c>
      <c r="F657" s="2">
        <v>0</v>
      </c>
      <c r="G657" s="3">
        <f t="shared" si="16"/>
        <v>35767.481600000006</v>
      </c>
      <c r="H657" s="3">
        <f t="shared" si="17"/>
        <v>0.52000000000225555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333.84</v>
      </c>
      <c r="E660" s="2">
        <v>0</v>
      </c>
      <c r="F660" s="2">
        <v>0</v>
      </c>
      <c r="G660" s="3">
        <f t="shared" si="14"/>
        <v>440.00112000000001</v>
      </c>
      <c r="H660" s="3">
        <f t="shared" si="15"/>
        <v>0.16000000000002501</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508878.69</v>
      </c>
      <c r="D662" s="2">
        <f>'PR-RAS'!E669</f>
        <v>106224</v>
      </c>
      <c r="E662" s="2">
        <v>0</v>
      </c>
      <c r="F662" s="2">
        <v>0</v>
      </c>
      <c r="G662" s="3">
        <f t="shared" si="14"/>
        <v>476796.94208999997</v>
      </c>
      <c r="H662" s="3">
        <f t="shared" si="15"/>
        <v>0.30999999999767169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10000</v>
      </c>
      <c r="D663" s="2">
        <f>'PR-RAS'!E670</f>
        <v>11929.31</v>
      </c>
      <c r="E663" s="2">
        <v>0</v>
      </c>
      <c r="F663" s="2">
        <v>0</v>
      </c>
      <c r="G663" s="3">
        <f t="shared" si="14"/>
        <v>22414.406439999999</v>
      </c>
      <c r="H663" s="3">
        <f t="shared" si="15"/>
        <v>0.30999999999949068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66600</v>
      </c>
      <c r="D666" s="2">
        <f>'PR-RAS'!E673</f>
        <v>706111.96</v>
      </c>
      <c r="E666" s="2">
        <v>0</v>
      </c>
      <c r="F666" s="2">
        <v>0</v>
      </c>
      <c r="G666" s="3">
        <f t="shared" si="14"/>
        <v>983417.9068</v>
      </c>
      <c r="H666" s="3">
        <f t="shared" si="15"/>
        <v>4.0000000037252903E-2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9920</v>
      </c>
      <c r="D667" s="2">
        <f>'PR-RAS'!E674</f>
        <v>23974.41</v>
      </c>
      <c r="E667" s="2">
        <v>0</v>
      </c>
      <c r="F667" s="2">
        <v>0</v>
      </c>
      <c r="G667" s="3">
        <f t="shared" si="14"/>
        <v>38540.634120000002</v>
      </c>
      <c r="H667" s="3">
        <f t="shared" si="15"/>
        <v>0.40999999999985448</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10000</v>
      </c>
      <c r="D669" s="2">
        <f>'PR-RAS'!E676</f>
        <v>0</v>
      </c>
      <c r="E669" s="2">
        <v>0</v>
      </c>
      <c r="F669" s="2">
        <v>0</v>
      </c>
      <c r="G669" s="3">
        <f t="shared" si="14"/>
        <v>6680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8000</v>
      </c>
      <c r="E671" s="2">
        <v>0</v>
      </c>
      <c r="F671" s="2">
        <v>0</v>
      </c>
      <c r="G671" s="3">
        <f t="shared" si="14"/>
        <v>10720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72869.399999999994</v>
      </c>
      <c r="D674" s="2">
        <f>'PR-RAS'!E681</f>
        <v>306708.99</v>
      </c>
      <c r="E674" s="2">
        <v>0</v>
      </c>
      <c r="F674" s="2">
        <v>0</v>
      </c>
      <c r="G674" s="3">
        <f t="shared" si="14"/>
        <v>461871.40674000001</v>
      </c>
      <c r="H674" s="3">
        <f t="shared" si="15"/>
        <v>0.41000000000349246</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2253.6</v>
      </c>
      <c r="D676" s="2">
        <f>'PR-RAS'!E683</f>
        <v>1508.1</v>
      </c>
      <c r="E676" s="2">
        <v>0</v>
      </c>
      <c r="F676" s="2">
        <v>0</v>
      </c>
      <c r="G676" s="3">
        <f t="shared" si="14"/>
        <v>3557.1149999999998</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245893.04</v>
      </c>
      <c r="D695" s="2">
        <f>'PR-RAS'!E702</f>
        <v>112292.68</v>
      </c>
      <c r="E695" s="2">
        <v>0</v>
      </c>
      <c r="F695" s="2">
        <v>0</v>
      </c>
      <c r="G695" s="3">
        <f t="shared" si="14"/>
        <v>326512.00959999999</v>
      </c>
      <c r="H695" s="3">
        <f t="shared" si="15"/>
        <v>0.36000000001513399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144765.01</v>
      </c>
      <c r="E699" s="2">
        <v>0</v>
      </c>
      <c r="F699" s="2">
        <v>0</v>
      </c>
      <c r="G699" s="3">
        <f t="shared" si="14"/>
        <v>202091.95396000001</v>
      </c>
      <c r="H699" s="3">
        <f t="shared" si="15"/>
        <v>1.0000000009313226E-2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3.2</v>
      </c>
      <c r="D705" s="2">
        <f>'PR-RAS'!E712</f>
        <v>10.07</v>
      </c>
      <c r="E705" s="2">
        <v>0</v>
      </c>
      <c r="F705" s="2">
        <v>0</v>
      </c>
      <c r="G705" s="3">
        <f t="shared" si="20"/>
        <v>16.431359999999998</v>
      </c>
      <c r="H705" s="3">
        <f t="shared" si="21"/>
        <v>0.27000000000000046</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1798.86</v>
      </c>
      <c r="D715" s="2">
        <f>'PR-RAS'!E722</f>
        <v>2057.38</v>
      </c>
      <c r="E715" s="2">
        <v>0</v>
      </c>
      <c r="F715" s="2">
        <v>0</v>
      </c>
      <c r="G715" s="3">
        <f t="shared" ref="G715:G716" si="22">(B715/1000)*(C715*1+D715*2)</f>
        <v>4222.3246799999997</v>
      </c>
      <c r="H715" s="3">
        <f t="shared" ref="H715:H716" si="23">ABS(C715-ROUND(C715,0))+ABS(D715-ROUND(D715,0))</f>
        <v>0.52000000000020918</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80926.759999999995</v>
      </c>
      <c r="D717" s="2">
        <f>'PR-RAS'!E724</f>
        <v>120503.55</v>
      </c>
      <c r="E717" s="2">
        <v>0</v>
      </c>
      <c r="F717" s="2">
        <v>0</v>
      </c>
      <c r="G717" s="3">
        <f t="shared" si="14"/>
        <v>230504.64375999998</v>
      </c>
      <c r="H717" s="3">
        <f t="shared" si="15"/>
        <v>0.69000000000232831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1288.4000000000001</v>
      </c>
      <c r="E719" s="2">
        <v>0</v>
      </c>
      <c r="F719" s="2">
        <v>0</v>
      </c>
      <c r="G719" s="3">
        <f t="shared" si="14"/>
        <v>1850.1424</v>
      </c>
      <c r="H719" s="3">
        <f t="shared" si="15"/>
        <v>0.40000000000009095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10236.59</v>
      </c>
      <c r="D725" s="2">
        <f>'PR-RAS'!E732</f>
        <v>0</v>
      </c>
      <c r="E725" s="2">
        <v>0</v>
      </c>
      <c r="F725" s="2">
        <v>0</v>
      </c>
      <c r="G725" s="3">
        <f t="shared" si="14"/>
        <v>7411.2911599999998</v>
      </c>
      <c r="H725" s="3">
        <f t="shared" si="15"/>
        <v>0.40999999999985448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441.44</v>
      </c>
      <c r="E726" s="2">
        <v>0</v>
      </c>
      <c r="F726" s="2">
        <v>0</v>
      </c>
      <c r="G726" s="3">
        <f t="shared" si="14"/>
        <v>960.13199999999995</v>
      </c>
      <c r="H726" s="3">
        <f t="shared" si="15"/>
        <v>0.87999999999999545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40097.65</v>
      </c>
      <c r="D727" s="2">
        <f>'PR-RAS'!E734</f>
        <v>44082.06</v>
      </c>
      <c r="E727" s="2">
        <v>0</v>
      </c>
      <c r="F727" s="2">
        <v>0</v>
      </c>
      <c r="G727" s="3">
        <f t="shared" si="14"/>
        <v>93118.04501999999</v>
      </c>
      <c r="H727" s="3">
        <f t="shared" si="15"/>
        <v>0.4099999999962165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1020.24</v>
      </c>
      <c r="D729" s="2">
        <f>'PR-RAS'!E736</f>
        <v>1370.1</v>
      </c>
      <c r="E729" s="2">
        <v>0</v>
      </c>
      <c r="F729" s="2">
        <v>0</v>
      </c>
      <c r="G729" s="3">
        <f t="shared" si="14"/>
        <v>2737.6003199999996</v>
      </c>
      <c r="H729" s="3">
        <f t="shared" si="15"/>
        <v>0.33999999999991815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4707.6099999999997</v>
      </c>
      <c r="D730" s="2">
        <f>'PR-RAS'!E737</f>
        <v>9235.69</v>
      </c>
      <c r="E730" s="2">
        <v>0</v>
      </c>
      <c r="F730" s="2">
        <v>0</v>
      </c>
      <c r="G730" s="3">
        <f t="shared" si="14"/>
        <v>16897.48371</v>
      </c>
      <c r="H730" s="3">
        <f t="shared" si="15"/>
        <v>0.6999999999998181</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7913.2</v>
      </c>
      <c r="D731" s="2">
        <f>'PR-RAS'!E738</f>
        <v>6493.56</v>
      </c>
      <c r="E731" s="2">
        <v>0</v>
      </c>
      <c r="F731" s="2">
        <v>0</v>
      </c>
      <c r="G731" s="3">
        <f t="shared" si="14"/>
        <v>15257.2336</v>
      </c>
      <c r="H731" s="3">
        <f t="shared" si="15"/>
        <v>0.63999999999941792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407.58</v>
      </c>
      <c r="D734" s="2">
        <f>'PR-RAS'!E741</f>
        <v>1209.42</v>
      </c>
      <c r="E734" s="2">
        <v>0</v>
      </c>
      <c r="F734" s="2">
        <v>0</v>
      </c>
      <c r="G734" s="3">
        <f t="shared" si="14"/>
        <v>2071.76586</v>
      </c>
      <c r="H734" s="3">
        <f t="shared" si="15"/>
        <v>0.84000000000008868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293.01</v>
      </c>
      <c r="D750" s="2">
        <f>'PR-RAS'!E757</f>
        <v>260.83999999999997</v>
      </c>
      <c r="E750" s="2">
        <v>0</v>
      </c>
      <c r="F750" s="2">
        <v>0</v>
      </c>
      <c r="G750" s="3">
        <f t="shared" si="14"/>
        <v>610.20281</v>
      </c>
      <c r="H750" s="3">
        <f t="shared" si="15"/>
        <v>0.17000000000001592</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3158.19</v>
      </c>
      <c r="D753" s="2">
        <f>'PR-RAS'!E760</f>
        <v>2523.13</v>
      </c>
      <c r="E753" s="2">
        <v>0</v>
      </c>
      <c r="F753" s="2">
        <v>0</v>
      </c>
      <c r="G753" s="3">
        <f t="shared" si="14"/>
        <v>6169.7464000000009</v>
      </c>
      <c r="H753" s="3">
        <f t="shared" si="15"/>
        <v>0.32000000000016371</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696.14</v>
      </c>
      <c r="D755" s="2">
        <f>'PR-RAS'!E762</f>
        <v>476.4</v>
      </c>
      <c r="E755" s="2">
        <v>0</v>
      </c>
      <c r="F755" s="2">
        <v>0</v>
      </c>
      <c r="G755" s="3">
        <f t="shared" si="14"/>
        <v>1243.3007600000001</v>
      </c>
      <c r="H755" s="3">
        <f t="shared" si="15"/>
        <v>0.53999999999996362</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21000</v>
      </c>
      <c r="D836" s="2">
        <f>'PR-RAS'!E843</f>
        <v>28345.69</v>
      </c>
      <c r="E836" s="2">
        <v>0</v>
      </c>
      <c r="F836" s="2">
        <v>0</v>
      </c>
      <c r="G836" s="3">
        <f t="shared" si="14"/>
        <v>64872.302300000003</v>
      </c>
      <c r="H836" s="3">
        <f t="shared" si="15"/>
        <v>0.31000000000130967</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27360</v>
      </c>
      <c r="D839" s="2">
        <f>'PR-RAS'!E846</f>
        <v>28000</v>
      </c>
      <c r="E839" s="2">
        <v>0</v>
      </c>
      <c r="F839" s="2">
        <v>0</v>
      </c>
      <c r="G839" s="3">
        <f t="shared" si="34"/>
        <v>69855.679999999993</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3134.67</v>
      </c>
      <c r="D844" s="2">
        <f>'PR-RAS'!E851</f>
        <v>3061.1</v>
      </c>
      <c r="E844" s="2">
        <v>0</v>
      </c>
      <c r="F844" s="2">
        <v>0</v>
      </c>
      <c r="G844" s="3">
        <f t="shared" si="34"/>
        <v>7803.5414099999989</v>
      </c>
      <c r="H844" s="3">
        <f t="shared" si="35"/>
        <v>0.42999999999983629</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24480.28</v>
      </c>
      <c r="D848" s="2">
        <f>'PR-RAS'!E855</f>
        <v>27230.37</v>
      </c>
      <c r="E848" s="2">
        <v>0</v>
      </c>
      <c r="F848" s="2">
        <v>0</v>
      </c>
      <c r="G848" s="3">
        <f t="shared" si="34"/>
        <v>66863.043939999989</v>
      </c>
      <c r="H848" s="3">
        <f t="shared" si="35"/>
        <v>0.64999999999781721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587.05999999999995</v>
      </c>
      <c r="D850" s="2">
        <f>'PR-RAS'!E857</f>
        <v>0</v>
      </c>
      <c r="E850" s="2">
        <v>0</v>
      </c>
      <c r="F850" s="2">
        <v>0</v>
      </c>
      <c r="G850" s="3">
        <f t="shared" si="34"/>
        <v>498.41393999999997</v>
      </c>
      <c r="H850" s="3">
        <f t="shared" si="35"/>
        <v>5.999999999994543E-2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15421.08</v>
      </c>
      <c r="D967" s="2">
        <f>'PR-RAS'!E974</f>
        <v>30842.16</v>
      </c>
      <c r="E967" s="2">
        <v>0</v>
      </c>
      <c r="F967" s="2">
        <v>0</v>
      </c>
      <c r="G967" s="3">
        <f t="shared" si="34"/>
        <v>74483.816399999996</v>
      </c>
      <c r="H967" s="3">
        <f t="shared" si="35"/>
        <v>0.23999999999978172</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28756.53</v>
      </c>
      <c r="D974" s="2">
        <f>'PR-RAS'!E981</f>
        <v>26544.48</v>
      </c>
      <c r="E974" s="2">
        <v>0</v>
      </c>
      <c r="F974" s="2">
        <v>0</v>
      </c>
      <c r="G974" s="3">
        <f t="shared" si="34"/>
        <v>79635.661769999992</v>
      </c>
      <c r="H974" s="3">
        <f t="shared" si="35"/>
        <v>0.9500000000007276</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3721.6</v>
      </c>
      <c r="D978" s="2">
        <f>'PR-RAS'!E985</f>
        <v>3761.65</v>
      </c>
      <c r="E978" s="2">
        <v>0</v>
      </c>
      <c r="F978" s="2">
        <v>0</v>
      </c>
      <c r="G978" s="3">
        <f t="shared" si="34"/>
        <v>10986.2673</v>
      </c>
      <c r="H978" s="3">
        <f t="shared" si="35"/>
        <v>0.75</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45.68</v>
      </c>
      <c r="D988" s="2">
        <f>'PR-RAS'!E995</f>
        <v>0</v>
      </c>
      <c r="E988" s="2">
        <v>0</v>
      </c>
      <c r="F988" s="2">
        <v>0</v>
      </c>
      <c r="G988" s="3">
        <f t="shared" si="34"/>
        <v>45.08616</v>
      </c>
      <c r="H988" s="3">
        <f t="shared" si="35"/>
        <v>0.32000000000000028</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10073.629999999999</v>
      </c>
      <c r="D1005" s="2">
        <f>'PR-RAS'!E1014</f>
        <v>6132.11</v>
      </c>
      <c r="E1005" s="2">
        <v>0</v>
      </c>
      <c r="F1005" s="2">
        <v>0</v>
      </c>
      <c r="G1005" s="3">
        <f t="shared" si="34"/>
        <v>22427.201399999998</v>
      </c>
      <c r="H1005" s="3">
        <f t="shared" si="35"/>
        <v>0.48000000000047294</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5768766.330000001</v>
      </c>
      <c r="D1011" s="7">
        <f>BILANCA!E6</f>
        <v>7485722.3499999996</v>
      </c>
      <c r="E1011" s="7">
        <v>0</v>
      </c>
      <c r="F1011" s="7">
        <v>0</v>
      </c>
      <c r="G1011" s="8">
        <f t="shared" ref="G1011:G1306" si="38">B1011/1000*C1011+B1011/500*D1011</f>
        <v>20740.211030000002</v>
      </c>
      <c r="H1011" s="8">
        <f t="shared" si="35"/>
        <v>0.68000000063329935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5439719.1300000008</v>
      </c>
      <c r="D1012" s="2">
        <f>BILANCA!E7</f>
        <v>6322861.6899999995</v>
      </c>
      <c r="E1012" s="2">
        <v>0</v>
      </c>
      <c r="F1012" s="2">
        <v>0</v>
      </c>
      <c r="G1012" s="3">
        <f t="shared" si="38"/>
        <v>36170.885020000002</v>
      </c>
      <c r="H1012" s="3">
        <f t="shared" si="35"/>
        <v>0.44000000134110451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831787.31</v>
      </c>
      <c r="D1013" s="2">
        <f>BILANCA!E8</f>
        <v>839902.54</v>
      </c>
      <c r="E1013" s="2">
        <v>0</v>
      </c>
      <c r="F1013" s="2">
        <v>0</v>
      </c>
      <c r="G1013" s="3">
        <f t="shared" si="38"/>
        <v>7534.7771700000003</v>
      </c>
      <c r="H1013" s="3">
        <f t="shared" si="35"/>
        <v>0.77000000001862645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73254.009999999995</v>
      </c>
      <c r="D1014" s="2">
        <f>BILANCA!E9</f>
        <v>73254.009999999995</v>
      </c>
      <c r="E1014" s="2">
        <v>0</v>
      </c>
      <c r="F1014" s="2">
        <v>0</v>
      </c>
      <c r="G1014" s="3">
        <f t="shared" si="38"/>
        <v>879.04811999999993</v>
      </c>
      <c r="H1014" s="3">
        <f t="shared" si="35"/>
        <v>1.9999999989522621E-2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758533.3</v>
      </c>
      <c r="D1015" s="2">
        <f>BILANCA!E10</f>
        <v>766648.53</v>
      </c>
      <c r="E1015" s="2">
        <v>0</v>
      </c>
      <c r="F1015" s="2">
        <v>0</v>
      </c>
      <c r="G1015" s="3">
        <f t="shared" si="38"/>
        <v>11459.1518</v>
      </c>
      <c r="H1015" s="3">
        <f t="shared" si="35"/>
        <v>0.77000000001862645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4291771.32</v>
      </c>
      <c r="D1017" s="2">
        <f>BILANCA!E12</f>
        <v>5161537.8599999994</v>
      </c>
      <c r="E1017" s="2">
        <v>0</v>
      </c>
      <c r="F1017" s="2">
        <v>0</v>
      </c>
      <c r="G1017" s="3">
        <f t="shared" si="38"/>
        <v>102303.92928</v>
      </c>
      <c r="H1017" s="3">
        <f t="shared" si="35"/>
        <v>0.46000000089406967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3781595.4699999997</v>
      </c>
      <c r="D1018" s="2">
        <f>BILANCA!E13</f>
        <v>4442015.0299999993</v>
      </c>
      <c r="E1018" s="2">
        <v>0</v>
      </c>
      <c r="F1018" s="2">
        <v>0</v>
      </c>
      <c r="G1018" s="3">
        <f t="shared" si="38"/>
        <v>101325.00423999999</v>
      </c>
      <c r="H1018" s="3">
        <f t="shared" si="35"/>
        <v>0.49999999906867743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1451114.56</v>
      </c>
      <c r="D1020" s="2">
        <f>BILANCA!E15</f>
        <v>1451114.56</v>
      </c>
      <c r="E1020" s="2">
        <v>0</v>
      </c>
      <c r="F1020" s="2">
        <v>0</v>
      </c>
      <c r="G1020" s="3">
        <f t="shared" si="38"/>
        <v>43533.436800000003</v>
      </c>
      <c r="H1020" s="3">
        <f t="shared" si="35"/>
        <v>0.87999999988824129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1081066.4099999999</v>
      </c>
      <c r="D1021" s="2">
        <f>BILANCA!E16</f>
        <v>1133557.6599999999</v>
      </c>
      <c r="E1021" s="2">
        <v>0</v>
      </c>
      <c r="F1021" s="2">
        <v>0</v>
      </c>
      <c r="G1021" s="3">
        <f t="shared" si="38"/>
        <v>36829.999029999992</v>
      </c>
      <c r="H1021" s="3">
        <f t="shared" si="35"/>
        <v>0.75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3816431.99</v>
      </c>
      <c r="D1022" s="2">
        <f>BILANCA!E17</f>
        <v>4482066.83</v>
      </c>
      <c r="E1022" s="2">
        <v>0</v>
      </c>
      <c r="F1022" s="2">
        <v>0</v>
      </c>
      <c r="G1022" s="3">
        <f t="shared" si="38"/>
        <v>153366.78780000002</v>
      </c>
      <c r="H1022" s="3">
        <f t="shared" si="35"/>
        <v>0.17999999970197678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2567017.4900000002</v>
      </c>
      <c r="D1023" s="2">
        <f>BILANCA!E18</f>
        <v>2624724.02</v>
      </c>
      <c r="E1023" s="2">
        <v>0</v>
      </c>
      <c r="F1023" s="2">
        <v>0</v>
      </c>
      <c r="G1023" s="3">
        <f t="shared" si="38"/>
        <v>101614.05189</v>
      </c>
      <c r="H1023" s="3">
        <f t="shared" si="35"/>
        <v>0.51000000024214387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238567.36999999997</v>
      </c>
      <c r="D1024" s="2">
        <f>BILANCA!E19</f>
        <v>236247.49999999997</v>
      </c>
      <c r="E1024" s="2">
        <v>0</v>
      </c>
      <c r="F1024" s="2">
        <v>0</v>
      </c>
      <c r="G1024" s="3">
        <f t="shared" si="38"/>
        <v>9954.8731799999987</v>
      </c>
      <c r="H1024" s="3">
        <f t="shared" si="35"/>
        <v>0.86999999999534339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43793.88</v>
      </c>
      <c r="D1025" s="2">
        <f>BILANCA!E20</f>
        <v>39655.86</v>
      </c>
      <c r="E1025" s="2">
        <v>0</v>
      </c>
      <c r="F1025" s="2">
        <v>0</v>
      </c>
      <c r="G1025" s="3">
        <f t="shared" si="38"/>
        <v>1846.5839999999998</v>
      </c>
      <c r="H1025" s="3">
        <f t="shared" si="35"/>
        <v>0.26000000000203727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37637.39</v>
      </c>
      <c r="D1026" s="2">
        <f>BILANCA!E21</f>
        <v>36275.620000000003</v>
      </c>
      <c r="E1026" s="2">
        <v>0</v>
      </c>
      <c r="F1026" s="2">
        <v>0</v>
      </c>
      <c r="G1026" s="3">
        <f t="shared" si="38"/>
        <v>1763.0180800000003</v>
      </c>
      <c r="H1026" s="3">
        <f t="shared" si="35"/>
        <v>0.76999999999679858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11803.16</v>
      </c>
      <c r="D1027" s="2">
        <f>BILANCA!E22</f>
        <v>11607.53</v>
      </c>
      <c r="E1027" s="2">
        <v>0</v>
      </c>
      <c r="F1027" s="2">
        <v>0</v>
      </c>
      <c r="G1027" s="3">
        <f t="shared" si="38"/>
        <v>595.30974000000015</v>
      </c>
      <c r="H1027" s="3">
        <f t="shared" si="35"/>
        <v>0.62999999999919964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290.98</v>
      </c>
      <c r="D1029" s="2">
        <f>BILANCA!E24</f>
        <v>0</v>
      </c>
      <c r="E1029" s="2">
        <v>0</v>
      </c>
      <c r="F1029" s="2">
        <v>0</v>
      </c>
      <c r="G1029" s="3">
        <f t="shared" si="38"/>
        <v>5.5286200000000001</v>
      </c>
      <c r="H1029" s="3">
        <f t="shared" si="35"/>
        <v>1.999999999998181E-2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295061.86</v>
      </c>
      <c r="D1031" s="2">
        <f>BILANCA!E26</f>
        <v>342404.97</v>
      </c>
      <c r="E1031" s="2">
        <v>0</v>
      </c>
      <c r="F1031" s="2">
        <v>0</v>
      </c>
      <c r="G1031" s="3">
        <f t="shared" si="38"/>
        <v>20577.307799999999</v>
      </c>
      <c r="H1031" s="3">
        <f t="shared" si="35"/>
        <v>0.17000000004190952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150019.9</v>
      </c>
      <c r="D1033" s="2">
        <f>BILANCA!E28</f>
        <v>193696.48</v>
      </c>
      <c r="E1033" s="2">
        <v>0</v>
      </c>
      <c r="F1033" s="2">
        <v>0</v>
      </c>
      <c r="G1033" s="3">
        <f t="shared" si="38"/>
        <v>12360.495780000001</v>
      </c>
      <c r="H1033" s="3">
        <f t="shared" si="35"/>
        <v>0.58000000001629815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101169.33</v>
      </c>
      <c r="D1034" s="2">
        <f>BILANCA!E29</f>
        <v>90531.830000000016</v>
      </c>
      <c r="E1034" s="2">
        <v>0</v>
      </c>
      <c r="F1034" s="2">
        <v>0</v>
      </c>
      <c r="G1034" s="3">
        <f t="shared" si="38"/>
        <v>6773.5917600000012</v>
      </c>
      <c r="H1034" s="3">
        <f t="shared" si="35"/>
        <v>0.49999999998544808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123357.21</v>
      </c>
      <c r="D1035" s="2">
        <f>BILANCA!E30</f>
        <v>123357.21</v>
      </c>
      <c r="E1035" s="2">
        <v>0</v>
      </c>
      <c r="F1035" s="2">
        <v>0</v>
      </c>
      <c r="G1035" s="3">
        <f t="shared" si="38"/>
        <v>9251.7907500000001</v>
      </c>
      <c r="H1035" s="3">
        <f t="shared" si="35"/>
        <v>0.42000000001280569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22187.88</v>
      </c>
      <c r="D1039" s="2">
        <f>BILANCA!E34</f>
        <v>32825.379999999997</v>
      </c>
      <c r="E1039" s="2">
        <v>0</v>
      </c>
      <c r="F1039" s="2">
        <v>0</v>
      </c>
      <c r="G1039" s="3">
        <f t="shared" si="38"/>
        <v>2547.3205600000001</v>
      </c>
      <c r="H1039" s="3">
        <f t="shared" si="35"/>
        <v>0.49999999999636202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31584.37</v>
      </c>
      <c r="D1046" s="2">
        <f>BILANCA!E41</f>
        <v>206719.59</v>
      </c>
      <c r="E1046" s="2">
        <v>0</v>
      </c>
      <c r="F1046" s="2">
        <v>0</v>
      </c>
      <c r="G1046" s="3">
        <f t="shared" si="38"/>
        <v>16020.847799999998</v>
      </c>
      <c r="H1046" s="3">
        <f t="shared" si="35"/>
        <v>0.78000000000247383</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35093.75</v>
      </c>
      <c r="D1047" s="2">
        <f>BILANCA!E42</f>
        <v>217247.72</v>
      </c>
      <c r="E1047" s="2">
        <v>0</v>
      </c>
      <c r="F1047" s="2">
        <v>0</v>
      </c>
      <c r="G1047" s="3">
        <f t="shared" si="38"/>
        <v>17374.800029999999</v>
      </c>
      <c r="H1047" s="3">
        <f t="shared" si="35"/>
        <v>0.52999999999883585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3509.38</v>
      </c>
      <c r="D1049" s="2">
        <f>BILANCA!E44</f>
        <v>10528.13</v>
      </c>
      <c r="E1049" s="2">
        <v>0</v>
      </c>
      <c r="F1049" s="2">
        <v>0</v>
      </c>
      <c r="G1049" s="3">
        <f t="shared" si="38"/>
        <v>958.05995999999993</v>
      </c>
      <c r="H1049" s="3">
        <f t="shared" si="35"/>
        <v>0.50999999999930878</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138854.78</v>
      </c>
      <c r="D1050" s="2">
        <f>BILANCA!E45</f>
        <v>186023.91</v>
      </c>
      <c r="E1050" s="2">
        <v>0</v>
      </c>
      <c r="F1050" s="2">
        <v>0</v>
      </c>
      <c r="G1050" s="3">
        <f t="shared" si="38"/>
        <v>20436.103999999999</v>
      </c>
      <c r="H1050" s="3">
        <f t="shared" si="35"/>
        <v>0.30999999999767169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31315.65</v>
      </c>
      <c r="D1052" s="2">
        <f>BILANCA!E47</f>
        <v>38440.65</v>
      </c>
      <c r="E1052" s="2">
        <v>0</v>
      </c>
      <c r="F1052" s="2">
        <v>0</v>
      </c>
      <c r="G1052" s="3">
        <f t="shared" si="38"/>
        <v>4544.2719000000006</v>
      </c>
      <c r="H1052" s="3">
        <f t="shared" si="35"/>
        <v>0.69999999999708962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21862.5</v>
      </c>
      <c r="D1053" s="2">
        <f>BILANCA!E48</f>
        <v>21862.5</v>
      </c>
      <c r="E1053" s="2">
        <v>0</v>
      </c>
      <c r="F1053" s="2">
        <v>0</v>
      </c>
      <c r="G1053" s="3">
        <f t="shared" si="38"/>
        <v>2820.2624999999998</v>
      </c>
      <c r="H1053" s="3">
        <f t="shared" si="35"/>
        <v>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109822.72</v>
      </c>
      <c r="D1054" s="2">
        <f>BILANCA!E49</f>
        <v>159485.22</v>
      </c>
      <c r="E1054" s="2">
        <v>0</v>
      </c>
      <c r="F1054" s="2">
        <v>0</v>
      </c>
      <c r="G1054" s="3">
        <f t="shared" si="38"/>
        <v>18866.899039999997</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24146.09</v>
      </c>
      <c r="D1055" s="2">
        <f>BILANCA!E50</f>
        <v>33764.46</v>
      </c>
      <c r="E1055" s="2">
        <v>0</v>
      </c>
      <c r="F1055" s="2">
        <v>0</v>
      </c>
      <c r="G1055" s="3">
        <f t="shared" si="38"/>
        <v>4125.3754499999995</v>
      </c>
      <c r="H1055" s="3">
        <f t="shared" si="35"/>
        <v>0.5499999999992724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929.05999999999767</v>
      </c>
      <c r="D1057" s="2">
        <f>BILANCA!E52</f>
        <v>929.05999999999767</v>
      </c>
      <c r="E1057" s="2">
        <v>0</v>
      </c>
      <c r="F1057" s="2">
        <v>0</v>
      </c>
      <c r="G1057" s="3">
        <f t="shared" si="38"/>
        <v>130.99745999999968</v>
      </c>
      <c r="H1057" s="3">
        <f t="shared" si="35"/>
        <v>0.11999999999534339</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929.06</v>
      </c>
      <c r="D1058" s="2">
        <f>BILANCA!E53</f>
        <v>929.06</v>
      </c>
      <c r="E1058" s="2">
        <v>0</v>
      </c>
      <c r="F1058" s="2">
        <v>0</v>
      </c>
      <c r="G1058" s="3">
        <f t="shared" si="38"/>
        <v>133.78464</v>
      </c>
      <c r="H1058" s="3">
        <f t="shared" si="35"/>
        <v>0.11999999999989086</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52038.78</v>
      </c>
      <c r="D1059" s="2">
        <f>BILANCA!E54</f>
        <v>57244.87</v>
      </c>
      <c r="E1059" s="2">
        <v>0</v>
      </c>
      <c r="F1059" s="2">
        <v>0</v>
      </c>
      <c r="G1059" s="3">
        <f t="shared" si="38"/>
        <v>8159.8974799999996</v>
      </c>
      <c r="H1059" s="3">
        <f t="shared" si="35"/>
        <v>0.34999999999854481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52038.78</v>
      </c>
      <c r="D1060" s="2">
        <f>BILANCA!E55</f>
        <v>57244.87</v>
      </c>
      <c r="E1060" s="2">
        <v>0</v>
      </c>
      <c r="F1060" s="2">
        <v>0</v>
      </c>
      <c r="G1060" s="3">
        <f t="shared" si="38"/>
        <v>8326.4260000000013</v>
      </c>
      <c r="H1060" s="3">
        <f t="shared" si="35"/>
        <v>0.34999999999854481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315231.44</v>
      </c>
      <c r="D1061" s="2">
        <f>BILANCA!E56</f>
        <v>320492.23</v>
      </c>
      <c r="E1061" s="2">
        <v>0</v>
      </c>
      <c r="F1061" s="2">
        <v>0</v>
      </c>
      <c r="G1061" s="3">
        <f t="shared" si="38"/>
        <v>48767.010899999994</v>
      </c>
      <c r="H1061" s="3">
        <f t="shared" si="35"/>
        <v>0.66999999998370185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315231.44</v>
      </c>
      <c r="D1062" s="2">
        <f>BILANCA!E57</f>
        <v>303179.73</v>
      </c>
      <c r="E1062" s="2">
        <v>0</v>
      </c>
      <c r="F1062" s="2">
        <v>0</v>
      </c>
      <c r="G1062" s="3">
        <f t="shared" si="38"/>
        <v>47922.726799999997</v>
      </c>
      <c r="H1062" s="3">
        <f t="shared" si="35"/>
        <v>0.71000000002095476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17312.5</v>
      </c>
      <c r="E1067" s="2">
        <v>0</v>
      </c>
      <c r="F1067" s="2">
        <v>0</v>
      </c>
      <c r="G1067" s="3">
        <f t="shared" si="38"/>
        <v>1973.625</v>
      </c>
      <c r="H1067" s="3">
        <f t="shared" si="35"/>
        <v>0.5</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329047.2</v>
      </c>
      <c r="D1074" s="2">
        <f>BILANCA!E69</f>
        <v>1162860.6599999999</v>
      </c>
      <c r="E1074" s="2">
        <v>0</v>
      </c>
      <c r="F1074" s="2">
        <v>0</v>
      </c>
      <c r="G1074" s="3">
        <f t="shared" si="38"/>
        <v>169905.18528000001</v>
      </c>
      <c r="H1074" s="3">
        <f t="shared" si="35"/>
        <v>0.54000000009546056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98898.739999999991</v>
      </c>
      <c r="D1075" s="2">
        <f>BILANCA!E70</f>
        <v>367376.54</v>
      </c>
      <c r="E1075" s="2">
        <v>0</v>
      </c>
      <c r="F1075" s="2">
        <v>0</v>
      </c>
      <c r="G1075" s="3">
        <f t="shared" si="38"/>
        <v>54187.368300000002</v>
      </c>
      <c r="H1075" s="3">
        <f t="shared" si="35"/>
        <v>0.72000000003026798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98893.87</v>
      </c>
      <c r="D1076" s="2">
        <f>BILANCA!E71</f>
        <v>367371.67</v>
      </c>
      <c r="E1076" s="2">
        <v>0</v>
      </c>
      <c r="F1076" s="2">
        <v>0</v>
      </c>
      <c r="G1076" s="3">
        <f t="shared" si="38"/>
        <v>55020.05586</v>
      </c>
      <c r="H1076" s="3">
        <f t="shared" si="35"/>
        <v>0.46000000002095476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98893.87</v>
      </c>
      <c r="D1078" s="2">
        <f>BILANCA!E73</f>
        <v>367371.67</v>
      </c>
      <c r="E1078" s="2">
        <v>0</v>
      </c>
      <c r="F1078" s="2">
        <v>0</v>
      </c>
      <c r="G1078" s="3">
        <f t="shared" si="38"/>
        <v>56687.330280000002</v>
      </c>
      <c r="H1078" s="3">
        <f t="shared" si="35"/>
        <v>0.46000000002095476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4.87</v>
      </c>
      <c r="D1085" s="2">
        <f>BILANCA!E80</f>
        <v>4.87</v>
      </c>
      <c r="E1085" s="2">
        <v>0</v>
      </c>
      <c r="F1085" s="2">
        <v>0</v>
      </c>
      <c r="G1085" s="3">
        <f t="shared" si="38"/>
        <v>1.09575</v>
      </c>
      <c r="H1085" s="3">
        <f t="shared" si="35"/>
        <v>0.25999999999999979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6248.21</v>
      </c>
      <c r="D1087" s="2">
        <f>BILANCA!E82</f>
        <v>15434.77</v>
      </c>
      <c r="E1087" s="2">
        <v>0</v>
      </c>
      <c r="F1087" s="2">
        <v>0</v>
      </c>
      <c r="G1087" s="3">
        <f t="shared" si="38"/>
        <v>2858.06675</v>
      </c>
      <c r="H1087" s="3">
        <f t="shared" si="35"/>
        <v>0.43999999999959982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0.4</v>
      </c>
      <c r="D1089" s="2">
        <f>BILANCA!E84</f>
        <v>1.4</v>
      </c>
      <c r="E1089" s="2">
        <v>0</v>
      </c>
      <c r="F1089" s="2">
        <v>0</v>
      </c>
      <c r="G1089" s="3">
        <f t="shared" si="38"/>
        <v>0.25279999999999997</v>
      </c>
      <c r="H1089" s="3">
        <f t="shared" si="35"/>
        <v>0.79999999999999993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126.71</v>
      </c>
      <c r="E1090" s="2">
        <v>0</v>
      </c>
      <c r="F1090" s="2">
        <v>0</v>
      </c>
      <c r="G1090" s="3">
        <f t="shared" si="38"/>
        <v>20.273599999999998</v>
      </c>
      <c r="H1090" s="3">
        <f t="shared" si="35"/>
        <v>0.29000000000000625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6247.81</v>
      </c>
      <c r="D1092" s="2">
        <f>BILANCA!E87</f>
        <v>15306.66</v>
      </c>
      <c r="E1092" s="2">
        <v>0</v>
      </c>
      <c r="F1092" s="2">
        <v>0</v>
      </c>
      <c r="G1092" s="3">
        <f t="shared" si="38"/>
        <v>3022.6126600000002</v>
      </c>
      <c r="H1092" s="3">
        <f t="shared" si="35"/>
        <v>0.52999999999974534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5308.92</v>
      </c>
      <c r="D1140" s="2">
        <f>BILANCA!E135</f>
        <v>372278.92</v>
      </c>
      <c r="E1140" s="2">
        <v>0</v>
      </c>
      <c r="F1140" s="2">
        <v>0</v>
      </c>
      <c r="G1140" s="3">
        <f t="shared" si="38"/>
        <v>97482.678799999994</v>
      </c>
      <c r="H1140" s="3">
        <f t="shared" si="41"/>
        <v>0.16000000001622539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5308.92</v>
      </c>
      <c r="D1141" s="2">
        <f>BILANCA!E136</f>
        <v>372278.92</v>
      </c>
      <c r="E1141" s="2">
        <v>0</v>
      </c>
      <c r="F1141" s="2">
        <v>0</v>
      </c>
      <c r="G1141" s="3">
        <f t="shared" si="38"/>
        <v>98232.545559999999</v>
      </c>
      <c r="H1141" s="3">
        <f t="shared" si="41"/>
        <v>0.16000000001622539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5308.92</v>
      </c>
      <c r="D1145" s="2">
        <f>BILANCA!E140</f>
        <v>372278.92</v>
      </c>
      <c r="E1145" s="2">
        <v>0</v>
      </c>
      <c r="F1145" s="2">
        <v>0</v>
      </c>
      <c r="G1145" s="3">
        <f t="shared" si="38"/>
        <v>101232.0126</v>
      </c>
      <c r="H1145" s="3">
        <f t="shared" si="41"/>
        <v>0.16000000001622539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209151.93</v>
      </c>
      <c r="D1152" s="2">
        <f>BILANCA!E147</f>
        <v>398229.71</v>
      </c>
      <c r="E1152" s="2">
        <v>0</v>
      </c>
      <c r="F1152" s="2">
        <v>0</v>
      </c>
      <c r="G1152" s="3">
        <f t="shared" si="38"/>
        <v>142796.81169999999</v>
      </c>
      <c r="H1152" s="3">
        <f t="shared" si="41"/>
        <v>0.35999999998603016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1349.06</v>
      </c>
      <c r="D1153" s="2">
        <f>BILANCA!E148</f>
        <v>23138.2</v>
      </c>
      <c r="E1153" s="2">
        <v>0</v>
      </c>
      <c r="F1153" s="2">
        <v>0</v>
      </c>
      <c r="G1153" s="3">
        <f t="shared" si="38"/>
        <v>6810.4407799999999</v>
      </c>
      <c r="H1153" s="3">
        <f t="shared" si="41"/>
        <v>0.26000000000067303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55564.92</v>
      </c>
      <c r="E1155" s="2">
        <v>0</v>
      </c>
      <c r="F1155" s="2">
        <v>0</v>
      </c>
      <c r="G1155" s="3">
        <f t="shared" si="38"/>
        <v>16113.826799999999</v>
      </c>
      <c r="H1155" s="3">
        <f t="shared" si="41"/>
        <v>8.000000000174623E-2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55564.92</v>
      </c>
      <c r="E1163" s="2">
        <v>0</v>
      </c>
      <c r="F1163" s="2">
        <v>0</v>
      </c>
      <c r="G1163" s="3">
        <f t="shared" si="38"/>
        <v>17002.865519999999</v>
      </c>
      <c r="H1163" s="3">
        <f t="shared" si="41"/>
        <v>8.000000000174623E-2</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42383.59</v>
      </c>
      <c r="D1164" s="2">
        <f>BILANCA!E159</f>
        <v>155604.57</v>
      </c>
      <c r="E1164" s="2">
        <v>0</v>
      </c>
      <c r="F1164" s="2">
        <v>0</v>
      </c>
      <c r="G1164" s="3">
        <f t="shared" si="38"/>
        <v>54453.280420000003</v>
      </c>
      <c r="H1164" s="3">
        <f t="shared" si="41"/>
        <v>0.83999999999650754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201015.95</v>
      </c>
      <c r="D1165" s="2">
        <f>BILANCA!E160</f>
        <v>190771.93</v>
      </c>
      <c r="E1165" s="2">
        <v>0</v>
      </c>
      <c r="F1165" s="2">
        <v>0</v>
      </c>
      <c r="G1165" s="3">
        <f t="shared" si="38"/>
        <v>90296.770550000001</v>
      </c>
      <c r="H1165" s="3">
        <f t="shared" si="41"/>
        <v>0.11999999999534339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90</v>
      </c>
      <c r="E1168" s="2">
        <v>0</v>
      </c>
      <c r="F1168" s="2">
        <v>0</v>
      </c>
      <c r="G1168" s="3">
        <f t="shared" si="38"/>
        <v>28.44</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35596.67</v>
      </c>
      <c r="D1169" s="2">
        <f>BILANCA!E164</f>
        <v>26939.91</v>
      </c>
      <c r="E1169" s="2">
        <v>0</v>
      </c>
      <c r="F1169" s="2">
        <v>0</v>
      </c>
      <c r="G1169" s="3">
        <f t="shared" si="38"/>
        <v>14226.761910000001</v>
      </c>
      <c r="H1169" s="3">
        <f t="shared" si="41"/>
        <v>0.42000000000189175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9392.5300000000007</v>
      </c>
      <c r="D1170" s="2">
        <f>BILANCA!E165</f>
        <v>9392.5300000000007</v>
      </c>
      <c r="E1170" s="2">
        <v>0</v>
      </c>
      <c r="F1170" s="2">
        <v>0</v>
      </c>
      <c r="G1170" s="3">
        <f t="shared" si="38"/>
        <v>4508.4144000000006</v>
      </c>
      <c r="H1170" s="3">
        <f t="shared" si="41"/>
        <v>0.93999999999869033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8928</v>
      </c>
      <c r="D1171" s="2">
        <f>BILANCA!E166</f>
        <v>8928</v>
      </c>
      <c r="E1171" s="2">
        <v>0</v>
      </c>
      <c r="F1171" s="2">
        <v>0</v>
      </c>
      <c r="G1171" s="3">
        <f t="shared" si="38"/>
        <v>4312.2240000000002</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464.53</v>
      </c>
      <c r="D1172" s="2">
        <f>BILANCA!E167</f>
        <v>464.53</v>
      </c>
      <c r="E1172" s="2">
        <v>0</v>
      </c>
      <c r="F1172" s="2">
        <v>0</v>
      </c>
      <c r="G1172" s="3">
        <f t="shared" si="38"/>
        <v>225.76158000000001</v>
      </c>
      <c r="H1172" s="3">
        <f t="shared" si="41"/>
        <v>0.94000000000005457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46.87</v>
      </c>
      <c r="D1176" s="2">
        <f>BILANCA!E171</f>
        <v>148.19</v>
      </c>
      <c r="E1176" s="2">
        <v>0</v>
      </c>
      <c r="F1176" s="2">
        <v>0</v>
      </c>
      <c r="G1176" s="3">
        <f t="shared" si="38"/>
        <v>56.979500000000002</v>
      </c>
      <c r="H1176" s="3">
        <f t="shared" si="41"/>
        <v>0.32000000000000028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46.87</v>
      </c>
      <c r="D1177" s="2">
        <f>BILANCA!E172</f>
        <v>148.19</v>
      </c>
      <c r="E1177" s="2">
        <v>0</v>
      </c>
      <c r="F1177" s="2">
        <v>0</v>
      </c>
      <c r="G1177" s="3">
        <f t="shared" si="38"/>
        <v>57.322749999999999</v>
      </c>
      <c r="H1177" s="3">
        <f t="shared" si="41"/>
        <v>0.32000000000000028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5768766.3299999991</v>
      </c>
      <c r="D1180" s="2">
        <f>BILANCA!E176</f>
        <v>7485722.3500000006</v>
      </c>
      <c r="E1180" s="2">
        <v>0</v>
      </c>
      <c r="F1180" s="2">
        <v>0</v>
      </c>
      <c r="G1180" s="3">
        <f t="shared" si="38"/>
        <v>3525835.8751000003</v>
      </c>
      <c r="H1180" s="3">
        <f t="shared" si="41"/>
        <v>0.67999999970197678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747742.05</v>
      </c>
      <c r="D1181" s="2">
        <f>BILANCA!E177</f>
        <v>948559.45</v>
      </c>
      <c r="E1181" s="2">
        <v>0</v>
      </c>
      <c r="F1181" s="2">
        <v>0</v>
      </c>
      <c r="G1181" s="3">
        <f t="shared" si="38"/>
        <v>452271.22245</v>
      </c>
      <c r="H1181" s="3">
        <f t="shared" si="41"/>
        <v>0.5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205832</v>
      </c>
      <c r="D1182" s="2">
        <f>BILANCA!E178</f>
        <v>210805.78000000003</v>
      </c>
      <c r="E1182" s="2">
        <v>0</v>
      </c>
      <c r="F1182" s="2">
        <v>0</v>
      </c>
      <c r="G1182" s="3">
        <f t="shared" si="38"/>
        <v>107920.29232000001</v>
      </c>
      <c r="H1182" s="3">
        <f t="shared" si="41"/>
        <v>0.21999999997206032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55683.09</v>
      </c>
      <c r="D1183" s="2">
        <f>BILANCA!E179</f>
        <v>61813.58</v>
      </c>
      <c r="E1183" s="2">
        <v>0</v>
      </c>
      <c r="F1183" s="2">
        <v>0</v>
      </c>
      <c r="G1183" s="3">
        <f t="shared" si="38"/>
        <v>31020.67325</v>
      </c>
      <c r="H1183" s="3">
        <f t="shared" si="41"/>
        <v>0.50999999999476131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140245.92000000001</v>
      </c>
      <c r="D1184" s="2">
        <f>BILANCA!E180</f>
        <v>136031.88</v>
      </c>
      <c r="E1184" s="2">
        <v>0</v>
      </c>
      <c r="F1184" s="2">
        <v>0</v>
      </c>
      <c r="G1184" s="3">
        <f t="shared" si="38"/>
        <v>71741.884319999997</v>
      </c>
      <c r="H1184" s="3">
        <f t="shared" si="41"/>
        <v>0.1999999999825377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61.4</v>
      </c>
      <c r="D1185" s="2">
        <f>BILANCA!E181</f>
        <v>379.72</v>
      </c>
      <c r="E1185" s="2">
        <v>0</v>
      </c>
      <c r="F1185" s="2">
        <v>0</v>
      </c>
      <c r="G1185" s="3">
        <f t="shared" si="38"/>
        <v>143.64700000000002</v>
      </c>
      <c r="H1185" s="3">
        <f t="shared" si="41"/>
        <v>0.67999999999997129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61.4</v>
      </c>
      <c r="D1188" s="2">
        <f>BILANCA!E184</f>
        <v>379.72</v>
      </c>
      <c r="E1188" s="2">
        <v>0</v>
      </c>
      <c r="F1188" s="2">
        <v>0</v>
      </c>
      <c r="G1188" s="3">
        <f t="shared" si="38"/>
        <v>146.10952</v>
      </c>
      <c r="H1188" s="3">
        <f t="shared" si="41"/>
        <v>0.67999999999997129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4285.55</v>
      </c>
      <c r="D1198" s="2">
        <f>BILANCA!E194</f>
        <v>8942.2999999999993</v>
      </c>
      <c r="E1198" s="2">
        <v>0</v>
      </c>
      <c r="F1198" s="2">
        <v>0</v>
      </c>
      <c r="G1198" s="3">
        <f t="shared" si="38"/>
        <v>4167.9881999999998</v>
      </c>
      <c r="H1198" s="3">
        <f t="shared" si="41"/>
        <v>0.74999999999909051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5556.04</v>
      </c>
      <c r="D1200" s="2">
        <f>BILANCA!E196</f>
        <v>3638.3</v>
      </c>
      <c r="E1200" s="2">
        <v>0</v>
      </c>
      <c r="F1200" s="2">
        <v>0</v>
      </c>
      <c r="G1200" s="3">
        <f t="shared" si="38"/>
        <v>2438.2016000000003</v>
      </c>
      <c r="H1200" s="3">
        <f t="shared" si="41"/>
        <v>0.34000000000014552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13087.1</v>
      </c>
      <c r="D1201" s="2">
        <f>BILANCA!E197</f>
        <v>272091.3</v>
      </c>
      <c r="E1201" s="2">
        <v>0</v>
      </c>
      <c r="F1201" s="2">
        <v>0</v>
      </c>
      <c r="G1201" s="3">
        <f t="shared" si="38"/>
        <v>106438.51270000001</v>
      </c>
      <c r="H1201" s="3">
        <f t="shared" si="41"/>
        <v>0.39999999998872227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4412.5</v>
      </c>
      <c r="E1202" s="2">
        <v>0</v>
      </c>
      <c r="F1202" s="2">
        <v>0</v>
      </c>
      <c r="G1202" s="3">
        <f t="shared" ref="G1202:G1206" si="44">B1202/1000*C1202+B1202/500*D1202</f>
        <v>1694.4</v>
      </c>
      <c r="H1202" s="3">
        <f t="shared" ref="H1202:H1206" si="45">ABS(C1202-ROUND(C1202,0))+ABS(D1202-ROUND(D1202,0))</f>
        <v>0.5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13087.1</v>
      </c>
      <c r="D1203" s="2">
        <f>BILANCA!E199</f>
        <v>267678.8</v>
      </c>
      <c r="E1203" s="2">
        <v>0</v>
      </c>
      <c r="F1203" s="2">
        <v>0</v>
      </c>
      <c r="G1203" s="3">
        <f t="shared" si="44"/>
        <v>105849.82709999999</v>
      </c>
      <c r="H1203" s="3">
        <f t="shared" si="45"/>
        <v>0.30000000001200533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480100.77</v>
      </c>
      <c r="D1223" s="2">
        <f>BILANCA!E219</f>
        <v>418772.61</v>
      </c>
      <c r="E1223" s="2">
        <v>0</v>
      </c>
      <c r="F1223" s="2">
        <v>0</v>
      </c>
      <c r="G1223" s="3">
        <f t="shared" si="38"/>
        <v>280658.59586999996</v>
      </c>
      <c r="H1223" s="3">
        <f t="shared" si="41"/>
        <v>0.61999999999534339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480100.77</v>
      </c>
      <c r="D1224" s="2">
        <f>BILANCA!E220</f>
        <v>418772.61</v>
      </c>
      <c r="E1224" s="2">
        <v>0</v>
      </c>
      <c r="F1224" s="2">
        <v>0</v>
      </c>
      <c r="G1224" s="3">
        <f t="shared" si="38"/>
        <v>281976.24186000001</v>
      </c>
      <c r="H1224" s="3">
        <f t="shared" si="41"/>
        <v>0.61999999999534339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277578.92</v>
      </c>
      <c r="D1225" s="2">
        <f>BILANCA!E221</f>
        <v>246736.76</v>
      </c>
      <c r="E1225" s="2">
        <v>0</v>
      </c>
      <c r="F1225" s="2">
        <v>0</v>
      </c>
      <c r="G1225" s="3">
        <f t="shared" si="38"/>
        <v>165776.2746</v>
      </c>
      <c r="H1225" s="3">
        <f t="shared" si="41"/>
        <v>0.32000000000698492</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192448.22</v>
      </c>
      <c r="D1229" s="2">
        <f>BILANCA!E225</f>
        <v>165903.74</v>
      </c>
      <c r="E1229" s="2">
        <v>0</v>
      </c>
      <c r="F1229" s="2">
        <v>0</v>
      </c>
      <c r="G1229" s="3">
        <f t="shared" si="38"/>
        <v>114811.99830000001</v>
      </c>
      <c r="H1229" s="3">
        <f t="shared" si="41"/>
        <v>0.48000000001047738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10073.629999999999</v>
      </c>
      <c r="D1231" s="2">
        <f>BILANCA!E227</f>
        <v>6132.11</v>
      </c>
      <c r="E1231" s="2">
        <v>0</v>
      </c>
      <c r="F1231" s="2">
        <v>0</v>
      </c>
      <c r="G1231" s="3">
        <f t="shared" si="38"/>
        <v>4936.6648500000001</v>
      </c>
      <c r="H1231" s="3">
        <f t="shared" si="41"/>
        <v>0.48000000000047294</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48722.18</v>
      </c>
      <c r="D1251" s="2">
        <f>BILANCA!E247</f>
        <v>46889.760000000002</v>
      </c>
      <c r="E1251" s="2">
        <v>0</v>
      </c>
      <c r="F1251" s="2">
        <v>0</v>
      </c>
      <c r="G1251" s="3">
        <f>B1251/1000*C1251+B1251/500*D1251</f>
        <v>34342.909700000004</v>
      </c>
      <c r="H1251" s="3">
        <f>ABS(C1251-ROUND(C1251,0))+ABS(D1251-ROUND(D1251,0))</f>
        <v>0.41999999999825377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5021024.2799999993</v>
      </c>
      <c r="D1255" s="2">
        <f>BILANCA!E251</f>
        <v>6537162.9000000004</v>
      </c>
      <c r="E1255" s="2">
        <v>0</v>
      </c>
      <c r="F1255" s="2">
        <v>0</v>
      </c>
      <c r="G1255" s="3">
        <f t="shared" si="38"/>
        <v>4433360.7696000002</v>
      </c>
      <c r="H1255" s="3">
        <f t="shared" si="41"/>
        <v>0.37999999895691872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4964927.2799999993</v>
      </c>
      <c r="D1256" s="2">
        <f>BILANCA!E252</f>
        <v>6276368</v>
      </c>
      <c r="E1256" s="2">
        <v>0</v>
      </c>
      <c r="F1256" s="2">
        <v>0</v>
      </c>
      <c r="G1256" s="3">
        <f t="shared" si="38"/>
        <v>4309345.1668799995</v>
      </c>
      <c r="H1256" s="3">
        <f t="shared" si="41"/>
        <v>0.27999999932944775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5445028.0499999998</v>
      </c>
      <c r="D1257" s="2">
        <f>BILANCA!E253</f>
        <v>6695140.6100000003</v>
      </c>
      <c r="E1257" s="2">
        <v>0</v>
      </c>
      <c r="F1257" s="2">
        <v>0</v>
      </c>
      <c r="G1257" s="3">
        <f t="shared" si="38"/>
        <v>4652321.3896899996</v>
      </c>
      <c r="H1257" s="3">
        <f t="shared" si="41"/>
        <v>0.43999999947845936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480100.77</v>
      </c>
      <c r="D1258" s="2">
        <f>BILANCA!E254</f>
        <v>418772.61</v>
      </c>
      <c r="E1258" s="2">
        <v>0</v>
      </c>
      <c r="F1258" s="2">
        <v>0</v>
      </c>
      <c r="G1258" s="3">
        <f t="shared" si="38"/>
        <v>326776.20552000002</v>
      </c>
      <c r="H1258" s="3">
        <f t="shared" si="41"/>
        <v>0.61999999999534339</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-82265.790000000154</v>
      </c>
      <c r="D1259" s="2">
        <f>BILANCA!E255</f>
        <v>-115582.13000000012</v>
      </c>
      <c r="E1259" s="2">
        <v>0</v>
      </c>
      <c r="F1259" s="2">
        <v>0</v>
      </c>
      <c r="G1259" s="3">
        <f t="shared" si="38"/>
        <v>-78044.082450000104</v>
      </c>
      <c r="H1259" s="3">
        <f t="shared" si="41"/>
        <v>0.33999999996740371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1020876.83</v>
      </c>
      <c r="D1260" s="2">
        <f>BILANCA!E256</f>
        <v>1609392.22</v>
      </c>
      <c r="E1260" s="2">
        <v>0</v>
      </c>
      <c r="F1260" s="2">
        <v>0</v>
      </c>
      <c r="G1260" s="3">
        <f t="shared" si="38"/>
        <v>1059915.3174999999</v>
      </c>
      <c r="H1260" s="3">
        <f t="shared" si="41"/>
        <v>0.39000000001396984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540776.07999999996</v>
      </c>
      <c r="D1261" s="2">
        <f>BILANCA!E257</f>
        <v>1190619.6299999999</v>
      </c>
      <c r="E1261" s="2">
        <v>0</v>
      </c>
      <c r="F1261" s="2">
        <v>0</v>
      </c>
      <c r="G1261" s="3">
        <f t="shared" si="38"/>
        <v>733425.85033999989</v>
      </c>
      <c r="H1261" s="3">
        <f t="shared" si="41"/>
        <v>0.45000000006984919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480100.75</v>
      </c>
      <c r="D1263" s="2">
        <f>BILANCA!E259</f>
        <v>418772.59</v>
      </c>
      <c r="E1263" s="2">
        <v>0</v>
      </c>
      <c r="F1263" s="2">
        <v>0</v>
      </c>
      <c r="G1263" s="3">
        <f t="shared" si="38"/>
        <v>333364.42029000004</v>
      </c>
      <c r="H1263" s="3">
        <f t="shared" si="41"/>
        <v>0.65999999997438863</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1103142.6200000001</v>
      </c>
      <c r="D1264" s="2">
        <f>BILANCA!E260</f>
        <v>1724974.35</v>
      </c>
      <c r="E1264" s="2">
        <v>0</v>
      </c>
      <c r="F1264" s="2">
        <v>0</v>
      </c>
      <c r="G1264" s="3">
        <f t="shared" si="38"/>
        <v>1156485.1952800001</v>
      </c>
      <c r="H1264" s="3">
        <f t="shared" si="41"/>
        <v>0.72999999998137355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1103142.6200000001</v>
      </c>
      <c r="D1266" s="2">
        <f>BILANCA!E262</f>
        <v>1724974.35</v>
      </c>
      <c r="E1266" s="2">
        <v>0</v>
      </c>
      <c r="F1266" s="2">
        <v>0</v>
      </c>
      <c r="G1266" s="3">
        <f t="shared" si="38"/>
        <v>1165591.3779200001</v>
      </c>
      <c r="H1266" s="3">
        <f t="shared" si="41"/>
        <v>0.72999999998137355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128970.26</v>
      </c>
      <c r="D1278" s="2">
        <f>BILANCA!E274</f>
        <v>366984.5</v>
      </c>
      <c r="E1278" s="2">
        <v>0</v>
      </c>
      <c r="F1278" s="2">
        <v>0</v>
      </c>
      <c r="G1278" s="3">
        <f t="shared" si="38"/>
        <v>231267.72168000002</v>
      </c>
      <c r="H1278" s="3">
        <f t="shared" si="41"/>
        <v>0.75999999999476131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1349.06</v>
      </c>
      <c r="D1279" s="2">
        <f>BILANCA!E275</f>
        <v>23138.2</v>
      </c>
      <c r="E1279" s="2">
        <v>0</v>
      </c>
      <c r="F1279" s="2">
        <v>0</v>
      </c>
      <c r="G1279" s="3">
        <f t="shared" ref="G1279:G1294" si="48">B1279/1000*C1279+B1279/500*D1279</f>
        <v>12811.248740000003</v>
      </c>
      <c r="H1279" s="3">
        <f t="shared" ref="H1279:H1294" si="49">ABS(C1279-ROUND(C1279,0))+ABS(D1279-ROUND(D1279,0))</f>
        <v>0.26000000000067303</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55564.92</v>
      </c>
      <c r="E1281" s="2">
        <v>0</v>
      </c>
      <c r="F1281" s="2">
        <v>0</v>
      </c>
      <c r="G1281" s="3">
        <f t="shared" si="48"/>
        <v>30116.18664</v>
      </c>
      <c r="H1281" s="3">
        <f t="shared" si="49"/>
        <v>8.000000000174623E-2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55564.92</v>
      </c>
      <c r="E1289" s="2">
        <v>0</v>
      </c>
      <c r="F1289" s="2">
        <v>0</v>
      </c>
      <c r="G1289" s="3">
        <f t="shared" si="48"/>
        <v>31005.22536</v>
      </c>
      <c r="H1289" s="3">
        <f t="shared" si="49"/>
        <v>8.000000000174623E-2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78.680000000000007</v>
      </c>
      <c r="D1290" s="2">
        <f>BILANCA!E286</f>
        <v>120185.37</v>
      </c>
      <c r="E1290" s="2">
        <v>0</v>
      </c>
      <c r="F1290" s="2">
        <v>0</v>
      </c>
      <c r="G1290" s="3">
        <f t="shared" si="48"/>
        <v>67325.837600000013</v>
      </c>
      <c r="H1290" s="3">
        <f t="shared" si="49"/>
        <v>0.68999999999533657</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127542.52</v>
      </c>
      <c r="D1291" s="2">
        <f>BILANCA!E287</f>
        <v>168024.01</v>
      </c>
      <c r="E1291" s="2">
        <v>0</v>
      </c>
      <c r="F1291" s="2">
        <v>0</v>
      </c>
      <c r="G1291" s="3">
        <f t="shared" si="48"/>
        <v>130268.94174000001</v>
      </c>
      <c r="H1291" s="3">
        <f t="shared" si="49"/>
        <v>0.49000000000523869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72</v>
      </c>
      <c r="E1294" s="2">
        <v>0</v>
      </c>
      <c r="F1294" s="2">
        <v>0</v>
      </c>
      <c r="G1294" s="3">
        <f t="shared" si="48"/>
        <v>40.895999999999994</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9392.5300000000007</v>
      </c>
      <c r="D1295" s="2">
        <f>BILANCA!E291</f>
        <v>9392.5300000000007</v>
      </c>
      <c r="E1295" s="2">
        <v>0</v>
      </c>
      <c r="F1295" s="2">
        <v>0</v>
      </c>
      <c r="G1295" s="3">
        <f t="shared" si="38"/>
        <v>8030.6131499999992</v>
      </c>
      <c r="H1295" s="3">
        <f t="shared" si="41"/>
        <v>0.93999999999869033</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8928</v>
      </c>
      <c r="D1296" s="2">
        <f>BILANCA!E292</f>
        <v>8928</v>
      </c>
      <c r="E1296" s="2">
        <v>0</v>
      </c>
      <c r="F1296" s="2">
        <v>0</v>
      </c>
      <c r="G1296" s="3">
        <f t="shared" ref="G1296:G1299" si="50">B1296/1000*C1296+B1296/500*D1296</f>
        <v>7660.2240000000002</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464.53</v>
      </c>
      <c r="D1297" s="2">
        <f>BILANCA!E293</f>
        <v>464.53</v>
      </c>
      <c r="E1297" s="2">
        <v>0</v>
      </c>
      <c r="F1297" s="2">
        <v>0</v>
      </c>
      <c r="G1297" s="3">
        <f t="shared" si="50"/>
        <v>399.96032999999989</v>
      </c>
      <c r="H1297" s="3">
        <f t="shared" si="51"/>
        <v>0.94000000000005457</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1615445.9</v>
      </c>
      <c r="D1301" s="2">
        <f>BILANCA!E297</f>
        <v>3089139.26</v>
      </c>
      <c r="E1301" s="2">
        <v>0</v>
      </c>
      <c r="F1301" s="2">
        <v>0</v>
      </c>
      <c r="G1301" s="3">
        <f t="shared" si="38"/>
        <v>2267973.8062199997</v>
      </c>
      <c r="H1301" s="3">
        <f t="shared" si="41"/>
        <v>0.35999999986961484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1615445.9</v>
      </c>
      <c r="D1302" s="2">
        <f>BILANCA!E298</f>
        <v>3089139.26</v>
      </c>
      <c r="E1302" s="2">
        <v>0</v>
      </c>
      <c r="F1302" s="2">
        <v>0</v>
      </c>
      <c r="G1302" s="3">
        <f t="shared" si="38"/>
        <v>2275767.5306399995</v>
      </c>
      <c r="H1302" s="3">
        <f t="shared" si="41"/>
        <v>0.35999999986961484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208470.65</v>
      </c>
      <c r="D1305" s="2">
        <f>BILANCA!E302</f>
        <v>332980.46000000002</v>
      </c>
      <c r="E1305" s="2">
        <v>0</v>
      </c>
      <c r="F1305" s="2">
        <v>0</v>
      </c>
      <c r="G1305" s="3">
        <f t="shared" si="38"/>
        <v>257957.31315</v>
      </c>
      <c r="H1305" s="3">
        <f t="shared" si="41"/>
        <v>0.81000000002677552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36277.949999999997</v>
      </c>
      <c r="D1306" s="2">
        <f>BILANCA!E303</f>
        <v>92189.16</v>
      </c>
      <c r="E1306" s="2">
        <v>0</v>
      </c>
      <c r="F1306" s="2">
        <v>0</v>
      </c>
      <c r="G1306" s="3">
        <f t="shared" si="38"/>
        <v>65314.255919999996</v>
      </c>
      <c r="H1306" s="3">
        <f t="shared" si="41"/>
        <v>0.21000000000640284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9392.5300000000007</v>
      </c>
      <c r="D1308" s="2">
        <f>BILANCA!E305</f>
        <v>9392.5300000000007</v>
      </c>
      <c r="E1308" s="2">
        <v>0</v>
      </c>
      <c r="F1308" s="2">
        <v>0</v>
      </c>
      <c r="G1308" s="3">
        <f t="shared" ref="G1308:G1581" si="52">B1308/1000*C1308+B1308/500*D1308</f>
        <v>8396.9218199999996</v>
      </c>
      <c r="H1308" s="3">
        <f t="shared" si="41"/>
        <v>0.93999999999869033</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59.31</v>
      </c>
      <c r="D1311" s="2">
        <f>BILANCA!E308</f>
        <v>3617.81</v>
      </c>
      <c r="E1311" s="2">
        <v>0</v>
      </c>
      <c r="F1311" s="2">
        <v>0</v>
      </c>
      <c r="G1311" s="3">
        <f t="shared" si="52"/>
        <v>2195.7739300000003</v>
      </c>
      <c r="H1311" s="3">
        <f t="shared" si="41"/>
        <v>0.50000000000005684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6184.4</v>
      </c>
      <c r="D1312" s="2">
        <f>BILANCA!E309</f>
        <v>11684.75</v>
      </c>
      <c r="E1312" s="2">
        <v>0</v>
      </c>
      <c r="F1312" s="2">
        <v>0</v>
      </c>
      <c r="G1312" s="3">
        <f t="shared" si="52"/>
        <v>8925.2777999999998</v>
      </c>
      <c r="H1312" s="3">
        <f t="shared" si="41"/>
        <v>0.6499999999996362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4.0999999999999996</v>
      </c>
      <c r="D1314" s="2">
        <f>BILANCA!E311</f>
        <v>4.0999999999999996</v>
      </c>
      <c r="E1314" s="2">
        <v>0</v>
      </c>
      <c r="F1314" s="2">
        <v>0</v>
      </c>
      <c r="G1314" s="3">
        <f t="shared" si="52"/>
        <v>3.7391999999999999</v>
      </c>
      <c r="H1314" s="3">
        <f t="shared" si="41"/>
        <v>0.19999999999999929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25684.46</v>
      </c>
      <c r="D1339" s="2">
        <f>BILANCA!E336</f>
        <v>31628.36</v>
      </c>
      <c r="E1339" s="2">
        <v>0</v>
      </c>
      <c r="F1339" s="2">
        <v>0</v>
      </c>
      <c r="G1339" s="3">
        <f t="shared" si="52"/>
        <v>29261.648220000003</v>
      </c>
      <c r="H1339" s="3">
        <f t="shared" si="41"/>
        <v>0.81999999999970896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180147.54</v>
      </c>
      <c r="D1340" s="2">
        <f>BILANCA!E337</f>
        <v>179177.42</v>
      </c>
      <c r="E1340" s="2">
        <v>0</v>
      </c>
      <c r="F1340" s="2">
        <v>0</v>
      </c>
      <c r="G1340" s="3">
        <f t="shared" si="52"/>
        <v>177705.78540000002</v>
      </c>
      <c r="H1340" s="3">
        <f t="shared" si="41"/>
        <v>0.88000000000465661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1654.8</v>
      </c>
      <c r="D1341" s="2">
        <f>BILANCA!E338</f>
        <v>268803.8</v>
      </c>
      <c r="E1341" s="2">
        <v>0</v>
      </c>
      <c r="F1341" s="2">
        <v>0</v>
      </c>
      <c r="G1341" s="3">
        <f t="shared" si="52"/>
        <v>178495.85439999998</v>
      </c>
      <c r="H1341" s="3">
        <f t="shared" si="41"/>
        <v>0.40000000001168701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11432.3</v>
      </c>
      <c r="D1342" s="2">
        <f>BILANCA!E339</f>
        <v>3287.5</v>
      </c>
      <c r="E1342" s="2">
        <v>0</v>
      </c>
      <c r="F1342" s="2">
        <v>0</v>
      </c>
      <c r="G1342" s="3">
        <f t="shared" si="52"/>
        <v>5978.4236000000001</v>
      </c>
      <c r="H1342" s="3">
        <f t="shared" si="41"/>
        <v>0.7999999999992724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480100.77</v>
      </c>
      <c r="D1346" s="2">
        <f>BILANCA!E343</f>
        <v>418772.61</v>
      </c>
      <c r="E1346" s="2">
        <v>0</v>
      </c>
      <c r="F1346" s="2">
        <v>0</v>
      </c>
      <c r="G1346" s="3">
        <f t="shared" si="52"/>
        <v>442729.05264000001</v>
      </c>
      <c r="H1346" s="3">
        <f t="shared" si="41"/>
        <v>0.61999999999534339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10073.629999999999</v>
      </c>
      <c r="D1357" s="2">
        <f>BILANCA!E354</f>
        <v>6132.11</v>
      </c>
      <c r="E1357" s="2">
        <v>0</v>
      </c>
      <c r="F1357" s="2">
        <v>0</v>
      </c>
      <c r="G1357" s="3">
        <f t="shared" si="52"/>
        <v>7751.2339499999998</v>
      </c>
      <c r="H1357" s="3">
        <f t="shared" si="41"/>
        <v>0.48000000000047294</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47430.44</v>
      </c>
      <c r="D1370" s="2">
        <f>BILANCA!E367</f>
        <v>45697.24</v>
      </c>
      <c r="E1370" s="2">
        <v>0</v>
      </c>
      <c r="F1370" s="2">
        <v>0</v>
      </c>
      <c r="G1370" s="3">
        <f t="shared" si="57"/>
        <v>49976.9712</v>
      </c>
      <c r="H1370" s="3">
        <f t="shared" si="58"/>
        <v>0.68000000000029104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1291.74</v>
      </c>
      <c r="D1371" s="2">
        <f>BILANCA!E368</f>
        <v>1192.52</v>
      </c>
      <c r="E1371" s="2">
        <v>0</v>
      </c>
      <c r="F1371" s="2">
        <v>0</v>
      </c>
      <c r="G1371" s="3">
        <f t="shared" si="57"/>
        <v>1327.3175799999999</v>
      </c>
      <c r="H1371" s="3">
        <f t="shared" si="58"/>
        <v>0.74000000000000909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71514.69</v>
      </c>
      <c r="E1387" s="2">
        <v>0</v>
      </c>
      <c r="F1387" s="2">
        <v>0</v>
      </c>
      <c r="G1387" s="3">
        <f t="shared" si="59"/>
        <v>53922.076260000002</v>
      </c>
      <c r="H1387" s="3">
        <f t="shared" si="60"/>
        <v>0.30999999999767169</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1487722.67</v>
      </c>
      <c r="D1394" s="2">
        <f>BILANCA!E391</f>
        <v>2958761.57</v>
      </c>
      <c r="E1394" s="2">
        <v>0</v>
      </c>
      <c r="F1394" s="2">
        <v>0</v>
      </c>
      <c r="G1394" s="3">
        <f t="shared" si="61"/>
        <v>2843614.3910400001</v>
      </c>
      <c r="H1394" s="3">
        <f t="shared" si="62"/>
        <v>0.76000000024214387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127723.23</v>
      </c>
      <c r="D1395" s="2">
        <f>BILANCA!E392</f>
        <v>130377.69</v>
      </c>
      <c r="E1395" s="2">
        <v>0</v>
      </c>
      <c r="F1395" s="2">
        <v>0</v>
      </c>
      <c r="G1395" s="3">
        <f t="shared" si="61"/>
        <v>149564.26485000001</v>
      </c>
      <c r="H1395" s="3">
        <f t="shared" si="62"/>
        <v>0.53999999999359716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473691.46</v>
      </c>
      <c r="D1401" s="7">
        <f>'RAS-funkcijski'!E5</f>
        <v>455154.6</v>
      </c>
      <c r="E1401" s="7">
        <v>0</v>
      </c>
      <c r="F1401" s="7">
        <v>0</v>
      </c>
      <c r="G1401" s="8">
        <f t="shared" si="52"/>
        <v>1384.0006599999999</v>
      </c>
      <c r="H1401" s="8">
        <f t="shared" si="41"/>
        <v>0.86000000004423782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473691.46</v>
      </c>
      <c r="D1402" s="2">
        <f>'RAS-funkcijski'!E6</f>
        <v>455154.6</v>
      </c>
      <c r="E1402" s="2">
        <v>0</v>
      </c>
      <c r="F1402" s="2">
        <v>0</v>
      </c>
      <c r="G1402" s="3">
        <f t="shared" si="52"/>
        <v>2768.0013199999999</v>
      </c>
      <c r="H1402" s="3">
        <f t="shared" si="41"/>
        <v>0.86000000004423782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440295.88</v>
      </c>
      <c r="D1403" s="2">
        <f>'RAS-funkcijski'!E7</f>
        <v>412501.16</v>
      </c>
      <c r="E1403" s="2">
        <v>0</v>
      </c>
      <c r="F1403" s="2">
        <v>0</v>
      </c>
      <c r="G1403" s="3">
        <f t="shared" si="52"/>
        <v>3795.8945999999996</v>
      </c>
      <c r="H1403" s="3">
        <f t="shared" si="41"/>
        <v>0.27999999996973202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33395.58</v>
      </c>
      <c r="D1404" s="2">
        <f>'RAS-funkcijski'!E8</f>
        <v>42653.440000000002</v>
      </c>
      <c r="E1404" s="2">
        <v>0</v>
      </c>
      <c r="F1404" s="2">
        <v>0</v>
      </c>
      <c r="G1404" s="3">
        <f t="shared" si="52"/>
        <v>474.80984000000001</v>
      </c>
      <c r="H1404" s="3">
        <f t="shared" si="41"/>
        <v>0.86000000000058208</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42174.57</v>
      </c>
      <c r="D1424" s="2">
        <f>'RAS-funkcijski'!E28</f>
        <v>20761.61</v>
      </c>
      <c r="E1424" s="2">
        <v>0</v>
      </c>
      <c r="F1424" s="2">
        <v>0</v>
      </c>
      <c r="G1424" s="3">
        <f t="shared" si="52"/>
        <v>2008.7469600000002</v>
      </c>
      <c r="H1424" s="3">
        <f t="shared" si="41"/>
        <v>0.81999999999970896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40683.360000000001</v>
      </c>
      <c r="D1426" s="2">
        <f>'RAS-funkcijski'!E30</f>
        <v>20000</v>
      </c>
      <c r="E1426" s="2">
        <v>0</v>
      </c>
      <c r="F1426" s="2">
        <v>0</v>
      </c>
      <c r="G1426" s="3">
        <f t="shared" si="52"/>
        <v>2097.7673599999998</v>
      </c>
      <c r="H1426" s="3">
        <f t="shared" si="41"/>
        <v>0.36000000000058208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1491.21</v>
      </c>
      <c r="D1430" s="2">
        <f>'RAS-funkcijski'!E34</f>
        <v>761.61</v>
      </c>
      <c r="E1430" s="2">
        <v>0</v>
      </c>
      <c r="F1430" s="2">
        <v>0</v>
      </c>
      <c r="G1430" s="3">
        <f t="shared" si="52"/>
        <v>90.432899999999989</v>
      </c>
      <c r="H1430" s="3">
        <f t="shared" si="41"/>
        <v>0.60000000000002274</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301107.63</v>
      </c>
      <c r="D1431" s="2">
        <f>'RAS-funkcijski'!E35</f>
        <v>493152.83999999997</v>
      </c>
      <c r="E1431" s="2">
        <v>0</v>
      </c>
      <c r="F1431" s="2">
        <v>0</v>
      </c>
      <c r="G1431" s="3">
        <f t="shared" si="52"/>
        <v>39909.812609999994</v>
      </c>
      <c r="H1431" s="3">
        <f t="shared" si="41"/>
        <v>0.53000000002793968</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164854.5</v>
      </c>
      <c r="D1432" s="2">
        <f>'RAS-funkcijski'!E36</f>
        <v>349205.87</v>
      </c>
      <c r="E1432" s="2">
        <v>0</v>
      </c>
      <c r="F1432" s="2">
        <v>0</v>
      </c>
      <c r="G1432" s="3">
        <f t="shared" si="52"/>
        <v>27624.519680000001</v>
      </c>
      <c r="H1432" s="3">
        <f t="shared" si="41"/>
        <v>0.63000000000465661</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164854.5</v>
      </c>
      <c r="D1433" s="2">
        <f>'RAS-funkcijski'!E37</f>
        <v>349205.87</v>
      </c>
      <c r="E1433" s="2">
        <v>0</v>
      </c>
      <c r="F1433" s="2">
        <v>0</v>
      </c>
      <c r="G1433" s="3">
        <f t="shared" si="52"/>
        <v>28487.785920000002</v>
      </c>
      <c r="H1433" s="3">
        <f t="shared" si="41"/>
        <v>0.63000000000465661</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131166.07</v>
      </c>
      <c r="D1450" s="2">
        <f>'RAS-funkcijski'!E54</f>
        <v>143496.97</v>
      </c>
      <c r="E1450" s="2">
        <v>0</v>
      </c>
      <c r="F1450" s="2">
        <v>0</v>
      </c>
      <c r="G1450" s="3">
        <f t="shared" si="52"/>
        <v>20908.000500000002</v>
      </c>
      <c r="H1450" s="3">
        <f t="shared" si="63"/>
        <v>0.10000000000582077</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131166.07</v>
      </c>
      <c r="D1451" s="2">
        <f>'RAS-funkcijski'!E55</f>
        <v>143496.97</v>
      </c>
      <c r="E1451" s="2">
        <v>0</v>
      </c>
      <c r="F1451" s="2">
        <v>0</v>
      </c>
      <c r="G1451" s="3">
        <f t="shared" si="52"/>
        <v>21326.160509999998</v>
      </c>
      <c r="H1451" s="3">
        <f t="shared" si="63"/>
        <v>0.10000000000582077</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5087.0600000000004</v>
      </c>
      <c r="D1470" s="2">
        <f>'RAS-funkcijski'!E74</f>
        <v>450</v>
      </c>
      <c r="E1470" s="2">
        <v>0</v>
      </c>
      <c r="F1470" s="2">
        <v>0</v>
      </c>
      <c r="G1470" s="3">
        <f t="shared" si="52"/>
        <v>419.09420000000006</v>
      </c>
      <c r="H1470" s="3">
        <f t="shared" si="63"/>
        <v>6.0000000000400178E-2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80090.36</v>
      </c>
      <c r="D1471" s="2">
        <f>'RAS-funkcijski'!E75</f>
        <v>364531.65</v>
      </c>
      <c r="E1471" s="2">
        <v>0</v>
      </c>
      <c r="F1471" s="2">
        <v>0</v>
      </c>
      <c r="G1471" s="3">
        <f t="shared" si="52"/>
        <v>57449.90986</v>
      </c>
      <c r="H1471" s="3">
        <f t="shared" si="63"/>
        <v>0.70999999997729901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10262.19</v>
      </c>
      <c r="D1472" s="2">
        <f>'RAS-funkcijski'!E76</f>
        <v>4611.1499999999996</v>
      </c>
      <c r="E1472" s="2">
        <v>0</v>
      </c>
      <c r="F1472" s="2">
        <v>0</v>
      </c>
      <c r="G1472" s="3">
        <f t="shared" si="52"/>
        <v>1402.8832799999998</v>
      </c>
      <c r="H1472" s="3">
        <f t="shared" si="63"/>
        <v>0.34000000000014552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69828.17</v>
      </c>
      <c r="D1477" s="2">
        <f>'RAS-funkcijski'!E81</f>
        <v>359920.5</v>
      </c>
      <c r="E1477" s="2">
        <v>0</v>
      </c>
      <c r="F1477" s="2">
        <v>0</v>
      </c>
      <c r="G1477" s="3">
        <f t="shared" si="52"/>
        <v>60804.526089999999</v>
      </c>
      <c r="H1477" s="3">
        <f t="shared" si="63"/>
        <v>0.66999999999825377</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753016.85000000009</v>
      </c>
      <c r="D1478" s="2">
        <f>'RAS-funkcijski'!E82</f>
        <v>368599.47</v>
      </c>
      <c r="E1478" s="2">
        <v>0</v>
      </c>
      <c r="F1478" s="2">
        <v>0</v>
      </c>
      <c r="G1478" s="3">
        <f t="shared" si="52"/>
        <v>116236.83162000001</v>
      </c>
      <c r="H1478" s="3">
        <f t="shared" si="63"/>
        <v>0.61999999987892807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100908.45</v>
      </c>
      <c r="D1480" s="2">
        <f>'RAS-funkcijski'!E84</f>
        <v>37137.5</v>
      </c>
      <c r="E1480" s="2">
        <v>0</v>
      </c>
      <c r="F1480" s="2">
        <v>0</v>
      </c>
      <c r="G1480" s="3">
        <f t="shared" si="52"/>
        <v>14014.675999999999</v>
      </c>
      <c r="H1480" s="3">
        <f t="shared" si="63"/>
        <v>0.94999999999708962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2672.58</v>
      </c>
      <c r="D1481" s="2">
        <f>'RAS-funkcijski'!E85</f>
        <v>2641.28</v>
      </c>
      <c r="E1481" s="2">
        <v>0</v>
      </c>
      <c r="F1481" s="2">
        <v>0</v>
      </c>
      <c r="G1481" s="3">
        <f t="shared" si="52"/>
        <v>644.36634000000004</v>
      </c>
      <c r="H1481" s="3">
        <f t="shared" si="63"/>
        <v>0.70000000000027285</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375333.38</v>
      </c>
      <c r="D1482" s="2">
        <f>'RAS-funkcijski'!E86</f>
        <v>71032.45</v>
      </c>
      <c r="E1482" s="2">
        <v>0</v>
      </c>
      <c r="F1482" s="2">
        <v>0</v>
      </c>
      <c r="G1482" s="3">
        <f t="shared" si="52"/>
        <v>42426.658960000001</v>
      </c>
      <c r="H1482" s="3">
        <f t="shared" si="63"/>
        <v>0.83000000000174623</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274102.44</v>
      </c>
      <c r="D1484" s="2">
        <f>'RAS-funkcijski'!E88</f>
        <v>257788.24</v>
      </c>
      <c r="E1484" s="2">
        <v>0</v>
      </c>
      <c r="F1484" s="2">
        <v>0</v>
      </c>
      <c r="G1484" s="3">
        <f t="shared" si="52"/>
        <v>66333.029280000002</v>
      </c>
      <c r="H1484" s="3">
        <f t="shared" si="63"/>
        <v>0.67999999999301508</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151154.63</v>
      </c>
      <c r="D1503" s="2">
        <f>'RAS-funkcijski'!E107</f>
        <v>182868.08000000002</v>
      </c>
      <c r="E1503" s="2">
        <v>0</v>
      </c>
      <c r="F1503" s="2">
        <v>0</v>
      </c>
      <c r="G1503" s="3">
        <f t="shared" si="52"/>
        <v>53239.751369999998</v>
      </c>
      <c r="H1503" s="3">
        <f t="shared" si="63"/>
        <v>0.45000000001164153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66873.38</v>
      </c>
      <c r="D1504" s="2">
        <f>'RAS-funkcijski'!E108</f>
        <v>54936.83</v>
      </c>
      <c r="E1504" s="2">
        <v>0</v>
      </c>
      <c r="F1504" s="2">
        <v>0</v>
      </c>
      <c r="G1504" s="3">
        <f t="shared" si="52"/>
        <v>18381.692159999999</v>
      </c>
      <c r="H1504" s="3">
        <f t="shared" si="63"/>
        <v>0.55000000000291038</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84281.25</v>
      </c>
      <c r="D1509" s="2">
        <f>'RAS-funkcijski'!E113</f>
        <v>127931.25</v>
      </c>
      <c r="E1509" s="2">
        <v>0</v>
      </c>
      <c r="F1509" s="2">
        <v>0</v>
      </c>
      <c r="G1509" s="3">
        <f t="shared" si="52"/>
        <v>37075.668749999997</v>
      </c>
      <c r="H1509" s="3">
        <f t="shared" si="63"/>
        <v>0.5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357423.74000000005</v>
      </c>
      <c r="D1510" s="2">
        <f>'RAS-funkcijski'!E114</f>
        <v>503892.37</v>
      </c>
      <c r="E1510" s="2">
        <v>0</v>
      </c>
      <c r="F1510" s="2">
        <v>0</v>
      </c>
      <c r="G1510" s="3">
        <f t="shared" si="52"/>
        <v>150172.93280000001</v>
      </c>
      <c r="H1510" s="3">
        <f t="shared" si="63"/>
        <v>0.62999999994644895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312510.16000000003</v>
      </c>
      <c r="D1511" s="2">
        <f>'RAS-funkcijski'!E115</f>
        <v>457522.29</v>
      </c>
      <c r="E1511" s="2">
        <v>0</v>
      </c>
      <c r="F1511" s="2">
        <v>0</v>
      </c>
      <c r="G1511" s="3">
        <f t="shared" si="52"/>
        <v>136258.57614000002</v>
      </c>
      <c r="H1511" s="3">
        <f t="shared" si="63"/>
        <v>0.45000000001164153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309673.32</v>
      </c>
      <c r="D1512" s="2">
        <f>'RAS-funkcijski'!E116</f>
        <v>452372.29</v>
      </c>
      <c r="E1512" s="2">
        <v>0</v>
      </c>
      <c r="F1512" s="2">
        <v>0</v>
      </c>
      <c r="G1512" s="3">
        <f t="shared" si="52"/>
        <v>136014.80479999998</v>
      </c>
      <c r="H1512" s="3">
        <f t="shared" si="63"/>
        <v>0.60999999998603016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2836.84</v>
      </c>
      <c r="D1513" s="2">
        <f>'RAS-funkcijski'!E117</f>
        <v>5150</v>
      </c>
      <c r="E1513" s="2">
        <v>0</v>
      </c>
      <c r="F1513" s="2">
        <v>0</v>
      </c>
      <c r="G1513" s="3">
        <f t="shared" si="52"/>
        <v>1484.4629200000002</v>
      </c>
      <c r="H1513" s="3">
        <f t="shared" si="63"/>
        <v>0.15999999999985448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25249.74</v>
      </c>
      <c r="D1522" s="2">
        <f>'RAS-funkcijski'!E126</f>
        <v>28287.78</v>
      </c>
      <c r="E1522" s="2">
        <v>0</v>
      </c>
      <c r="F1522" s="2">
        <v>0</v>
      </c>
      <c r="G1522" s="3">
        <f t="shared" si="52"/>
        <v>9982.6866000000009</v>
      </c>
      <c r="H1522" s="3">
        <f t="shared" si="63"/>
        <v>0.47999999999956344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19663.84</v>
      </c>
      <c r="D1524" s="2">
        <f>'RAS-funkcijski'!E128</f>
        <v>18082.3</v>
      </c>
      <c r="E1524" s="2">
        <v>0</v>
      </c>
      <c r="F1524" s="2">
        <v>0</v>
      </c>
      <c r="G1524" s="3">
        <f t="shared" si="52"/>
        <v>6922.7265599999992</v>
      </c>
      <c r="H1524" s="3">
        <f t="shared" si="63"/>
        <v>0.45999999999912689</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215611.7</v>
      </c>
      <c r="D1525" s="2">
        <f>'RAS-funkcijski'!E129</f>
        <v>275910.87</v>
      </c>
      <c r="E1525" s="2">
        <v>0</v>
      </c>
      <c r="F1525" s="2">
        <v>0</v>
      </c>
      <c r="G1525" s="3">
        <f t="shared" si="52"/>
        <v>95929.18</v>
      </c>
      <c r="H1525" s="3">
        <f t="shared" si="63"/>
        <v>0.42999999999301508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150856.97</v>
      </c>
      <c r="D1532" s="2">
        <f>'RAS-funkcijski'!E136</f>
        <v>203152.39</v>
      </c>
      <c r="E1532" s="2">
        <v>0</v>
      </c>
      <c r="F1532" s="2">
        <v>0</v>
      </c>
      <c r="G1532" s="3">
        <f t="shared" si="52"/>
        <v>73545.35100000001</v>
      </c>
      <c r="H1532" s="3">
        <f t="shared" si="63"/>
        <v>0.42000000001280569</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1000</v>
      </c>
      <c r="D1533" s="2">
        <f>'RAS-funkcijski'!E137</f>
        <v>0</v>
      </c>
      <c r="E1533" s="2">
        <v>0</v>
      </c>
      <c r="F1533" s="2">
        <v>0</v>
      </c>
      <c r="G1533" s="3">
        <f t="shared" si="52"/>
        <v>133</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56974.73</v>
      </c>
      <c r="D1534" s="2">
        <f>'RAS-funkcijski'!E138</f>
        <v>69218.48</v>
      </c>
      <c r="E1534" s="2">
        <v>0</v>
      </c>
      <c r="F1534" s="2">
        <v>0</v>
      </c>
      <c r="G1534" s="3">
        <f t="shared" si="52"/>
        <v>26185.16646</v>
      </c>
      <c r="H1534" s="3">
        <f t="shared" si="63"/>
        <v>0.74999999999272404</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6780</v>
      </c>
      <c r="D1536" s="2">
        <f>'RAS-funkcijski'!E140</f>
        <v>3540</v>
      </c>
      <c r="E1536" s="2">
        <v>0</v>
      </c>
      <c r="F1536" s="2">
        <v>0</v>
      </c>
      <c r="G1536" s="3">
        <f t="shared" si="52"/>
        <v>1884.96</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2374270.9400000004</v>
      </c>
      <c r="D1537" s="14">
        <f>'RAS-funkcijski'!E141</f>
        <v>2664871.4900000002</v>
      </c>
      <c r="E1537" s="14">
        <v>0</v>
      </c>
      <c r="F1537" s="14">
        <v>0</v>
      </c>
      <c r="G1537" s="15">
        <f t="shared" si="52"/>
        <v>1055449.9070400002</v>
      </c>
      <c r="H1537" s="15">
        <f t="shared" si="63"/>
        <v>0.54999999981373549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137952.16999999998</v>
      </c>
      <c r="E1538" s="7">
        <v>0</v>
      </c>
      <c r="F1538" s="7">
        <v>0</v>
      </c>
      <c r="G1538" s="8">
        <f t="shared" si="52"/>
        <v>275.90433999999999</v>
      </c>
      <c r="H1538" s="8">
        <f t="shared" si="63"/>
        <v>0.16999999998370185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137288.56</v>
      </c>
      <c r="E1539" s="2">
        <v>0</v>
      </c>
      <c r="F1539" s="2">
        <v>0</v>
      </c>
      <c r="G1539" s="3">
        <f t="shared" si="52"/>
        <v>549.15423999999996</v>
      </c>
      <c r="H1539" s="3">
        <f t="shared" si="63"/>
        <v>0.44000000000232831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137288.56</v>
      </c>
      <c r="E1540" s="2">
        <v>0</v>
      </c>
      <c r="F1540" s="2">
        <v>0</v>
      </c>
      <c r="G1540" s="3">
        <f t="shared" si="52"/>
        <v>823.73136</v>
      </c>
      <c r="H1540" s="3">
        <f t="shared" si="63"/>
        <v>0.44000000000232831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137288.56</v>
      </c>
      <c r="E1542" s="2">
        <v>0</v>
      </c>
      <c r="F1542" s="2">
        <v>0</v>
      </c>
      <c r="G1542" s="3">
        <f t="shared" si="52"/>
        <v>1372.8856000000001</v>
      </c>
      <c r="H1542" s="3">
        <f t="shared" si="63"/>
        <v>0.44000000000232831</v>
      </c>
      <c r="I1542" s="11">
        <f t="shared" si="64"/>
        <v>604.06966400319652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663.61</v>
      </c>
      <c r="E1555" s="2">
        <v>0</v>
      </c>
      <c r="F1555" s="2">
        <v>0</v>
      </c>
      <c r="G1555" s="3">
        <f t="shared" si="52"/>
        <v>23.889959999999999</v>
      </c>
      <c r="H1555" s="3">
        <f t="shared" si="63"/>
        <v>0.38999999999998636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663.61</v>
      </c>
      <c r="E1563" s="2">
        <v>0</v>
      </c>
      <c r="F1563" s="2">
        <v>0</v>
      </c>
      <c r="G1563" s="3">
        <f t="shared" si="52"/>
        <v>34.507719999999999</v>
      </c>
      <c r="H1563" s="3">
        <f t="shared" si="63"/>
        <v>0.38999999999998636</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663.61</v>
      </c>
      <c r="E1569" s="2">
        <v>0</v>
      </c>
      <c r="F1569" s="2">
        <v>0</v>
      </c>
      <c r="G1569" s="3">
        <f t="shared" si="52"/>
        <v>42.471040000000002</v>
      </c>
      <c r="H1569" s="3">
        <f t="shared" si="63"/>
        <v>0.38999999999998636</v>
      </c>
      <c r="I1569" s="11">
        <f t="shared" si="67"/>
        <v>16.563705599999423</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747742.05</v>
      </c>
      <c r="D1582" s="7"/>
      <c r="E1582" s="7">
        <v>0</v>
      </c>
      <c r="F1582" s="7">
        <v>0</v>
      </c>
      <c r="G1582" s="8">
        <f t="shared" ref="G1582:G1686" si="70">B1582/1000*C1582</f>
        <v>747.74205000000006</v>
      </c>
      <c r="H1582" s="8">
        <f t="shared" ref="H1582:H1686" si="71">ABS(C1582-ROUND(C1582,0))</f>
        <v>5.0000000046566129E-2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3061132.35</v>
      </c>
      <c r="D1583" s="2">
        <v>0</v>
      </c>
      <c r="E1583" s="2">
        <v>0</v>
      </c>
      <c r="F1583" s="2">
        <v>0</v>
      </c>
      <c r="G1583" s="3">
        <f t="shared" si="70"/>
        <v>6122.2647000000006</v>
      </c>
      <c r="H1583" s="3">
        <f t="shared" si="71"/>
        <v>0.35000000009313226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2077934.4</v>
      </c>
      <c r="D1585" s="2">
        <v>0</v>
      </c>
      <c r="E1585" s="2">
        <v>0</v>
      </c>
      <c r="F1585" s="2">
        <v>0</v>
      </c>
      <c r="G1585" s="3">
        <f t="shared" si="70"/>
        <v>8311.7376000000004</v>
      </c>
      <c r="H1585" s="3">
        <f t="shared" si="71"/>
        <v>0.39999999990686774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710211.09</v>
      </c>
      <c r="D1586" s="2">
        <v>0</v>
      </c>
      <c r="E1586" s="2">
        <v>0</v>
      </c>
      <c r="F1586" s="2">
        <v>0</v>
      </c>
      <c r="G1586" s="3">
        <f t="shared" si="70"/>
        <v>3551.0554499999998</v>
      </c>
      <c r="H1586" s="3">
        <f t="shared" si="71"/>
        <v>8.999999996740371E-2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758342.79</v>
      </c>
      <c r="D1587" s="2">
        <v>0</v>
      </c>
      <c r="E1587" s="2">
        <v>0</v>
      </c>
      <c r="F1587" s="2">
        <v>0</v>
      </c>
      <c r="G1587" s="3">
        <f t="shared" si="70"/>
        <v>4550.05674</v>
      </c>
      <c r="H1587" s="3">
        <f t="shared" si="71"/>
        <v>0.2099999999627471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8176.9</v>
      </c>
      <c r="D1588" s="2">
        <v>0</v>
      </c>
      <c r="E1588" s="2">
        <v>0</v>
      </c>
      <c r="F1588" s="2">
        <v>0</v>
      </c>
      <c r="G1588" s="3">
        <f t="shared" si="70"/>
        <v>57.238299999999995</v>
      </c>
      <c r="H1588" s="3">
        <f t="shared" si="71"/>
        <v>0.1000000000003638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86637.16</v>
      </c>
      <c r="D1591" s="2">
        <v>0</v>
      </c>
      <c r="E1591" s="2">
        <v>0</v>
      </c>
      <c r="F1591" s="2">
        <v>0</v>
      </c>
      <c r="G1591" s="3">
        <f t="shared" si="70"/>
        <v>866.37160000000006</v>
      </c>
      <c r="H1591" s="3">
        <f t="shared" si="71"/>
        <v>0.16000000000349246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77726.570000000007</v>
      </c>
      <c r="D1592" s="2">
        <v>0</v>
      </c>
      <c r="E1592" s="2">
        <v>0</v>
      </c>
      <c r="F1592" s="2">
        <v>0</v>
      </c>
      <c r="G1592" s="3">
        <f t="shared" si="70"/>
        <v>854.99227000000008</v>
      </c>
      <c r="H1592" s="3">
        <f t="shared" si="71"/>
        <v>0.42999999999301508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436839.89</v>
      </c>
      <c r="D1593" s="2">
        <v>0</v>
      </c>
      <c r="E1593" s="2">
        <v>0</v>
      </c>
      <c r="F1593" s="2">
        <v>0</v>
      </c>
      <c r="G1593" s="3">
        <f t="shared" si="70"/>
        <v>5242.0786800000005</v>
      </c>
      <c r="H1593" s="3">
        <f t="shared" si="71"/>
        <v>0.10999999998603016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919279.46</v>
      </c>
      <c r="D1594" s="2">
        <v>0</v>
      </c>
      <c r="E1594" s="2">
        <v>0</v>
      </c>
      <c r="F1594" s="2">
        <v>0</v>
      </c>
      <c r="G1594" s="3">
        <f t="shared" si="70"/>
        <v>11950.632979999998</v>
      </c>
      <c r="H1594" s="3">
        <f t="shared" si="71"/>
        <v>0.4599999999627471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63918.49</v>
      </c>
      <c r="D1601" s="2">
        <v>0</v>
      </c>
      <c r="E1601" s="2">
        <v>0</v>
      </c>
      <c r="F1601" s="2">
        <v>0</v>
      </c>
      <c r="G1601" s="3">
        <f>B1601/1000*C1601</f>
        <v>1278.3697999999999</v>
      </c>
      <c r="H1601" s="3">
        <f>ABS(C1601-ROUND(C1601,0))</f>
        <v>0.48999999999796273</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2860314.9499999997</v>
      </c>
      <c r="D1602" s="2">
        <v>0</v>
      </c>
      <c r="E1602" s="2">
        <v>0</v>
      </c>
      <c r="F1602" s="2">
        <v>0</v>
      </c>
      <c r="G1602" s="3">
        <f t="shared" si="70"/>
        <v>60066.613949999999</v>
      </c>
      <c r="H1602" s="3">
        <f t="shared" si="71"/>
        <v>5.0000000279396772E-2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2121682.7999999998</v>
      </c>
      <c r="D1604" s="2">
        <v>0</v>
      </c>
      <c r="E1604" s="2">
        <v>0</v>
      </c>
      <c r="F1604" s="2">
        <v>0</v>
      </c>
      <c r="G1604" s="3">
        <f t="shared" si="70"/>
        <v>48798.704399999995</v>
      </c>
      <c r="H1604" s="3">
        <f t="shared" si="71"/>
        <v>0.20000000018626451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704080.6</v>
      </c>
      <c r="D1605" s="2">
        <v>0</v>
      </c>
      <c r="E1605" s="2">
        <v>0</v>
      </c>
      <c r="F1605" s="2">
        <v>0</v>
      </c>
      <c r="G1605" s="3">
        <f t="shared" si="70"/>
        <v>16897.934399999998</v>
      </c>
      <c r="H1605" s="3">
        <f t="shared" si="71"/>
        <v>0.40000000002328306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762556.83</v>
      </c>
      <c r="D1606" s="2">
        <v>0</v>
      </c>
      <c r="E1606" s="2">
        <v>0</v>
      </c>
      <c r="F1606" s="2">
        <v>0</v>
      </c>
      <c r="G1606" s="3">
        <f t="shared" si="70"/>
        <v>19063.920750000001</v>
      </c>
      <c r="H1606" s="3">
        <f t="shared" si="71"/>
        <v>0.17000000004190952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7858.58</v>
      </c>
      <c r="D1607" s="2">
        <v>0</v>
      </c>
      <c r="E1607" s="2">
        <v>0</v>
      </c>
      <c r="F1607" s="2">
        <v>0</v>
      </c>
      <c r="G1607" s="3">
        <f t="shared" si="70"/>
        <v>204.32307999999998</v>
      </c>
      <c r="H1607" s="3">
        <f t="shared" si="71"/>
        <v>0.42000000000007276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81980.41</v>
      </c>
      <c r="D1610" s="2">
        <v>0</v>
      </c>
      <c r="E1610" s="2">
        <v>0</v>
      </c>
      <c r="F1610" s="2">
        <v>0</v>
      </c>
      <c r="G1610" s="3">
        <f t="shared" si="70"/>
        <v>2377.4318900000003</v>
      </c>
      <c r="H1610" s="3">
        <f t="shared" si="71"/>
        <v>0.41000000000349246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77726.570000000007</v>
      </c>
      <c r="D1611" s="2">
        <v>0</v>
      </c>
      <c r="E1611" s="2">
        <v>0</v>
      </c>
      <c r="F1611" s="2">
        <v>0</v>
      </c>
      <c r="G1611" s="3">
        <f t="shared" si="70"/>
        <v>2331.7971000000002</v>
      </c>
      <c r="H1611" s="3">
        <f t="shared" si="71"/>
        <v>0.42999999999301508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487479.81</v>
      </c>
      <c r="D1612" s="2">
        <v>0</v>
      </c>
      <c r="E1612" s="2">
        <v>0</v>
      </c>
      <c r="F1612" s="2">
        <v>0</v>
      </c>
      <c r="G1612" s="3">
        <f t="shared" si="70"/>
        <v>15111.874110000001</v>
      </c>
      <c r="H1612" s="3">
        <f t="shared" si="71"/>
        <v>0.19000000000232831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660275.26</v>
      </c>
      <c r="D1613" s="2">
        <v>0</v>
      </c>
      <c r="E1613" s="2">
        <v>0</v>
      </c>
      <c r="F1613" s="2">
        <v>0</v>
      </c>
      <c r="G1613" s="3">
        <f t="shared" si="70"/>
        <v>21128.80832</v>
      </c>
      <c r="H1613" s="3">
        <f t="shared" si="71"/>
        <v>0.26000000000931323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61328.160000000003</v>
      </c>
      <c r="D1614" s="2">
        <v>0</v>
      </c>
      <c r="E1614" s="2">
        <v>0</v>
      </c>
      <c r="F1614" s="2">
        <v>0</v>
      </c>
      <c r="G1614" s="3">
        <f t="shared" si="70"/>
        <v>2023.8292800000002</v>
      </c>
      <c r="H1614" s="3">
        <f t="shared" si="71"/>
        <v>0.16000000000349246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61328.160000000003</v>
      </c>
      <c r="D1618" s="2">
        <v>0</v>
      </c>
      <c r="E1618" s="2">
        <v>0</v>
      </c>
      <c r="F1618" s="2">
        <v>0</v>
      </c>
      <c r="G1618" s="3">
        <f t="shared" si="70"/>
        <v>2269.14192</v>
      </c>
      <c r="H1618" s="3">
        <f t="shared" si="71"/>
        <v>0.16000000000349246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17028.73</v>
      </c>
      <c r="D1620" s="2">
        <v>0</v>
      </c>
      <c r="E1620" s="2">
        <v>0</v>
      </c>
      <c r="F1620" s="2">
        <v>0</v>
      </c>
      <c r="G1620" s="3">
        <f>B1620/1000*C1620</f>
        <v>664.12046999999995</v>
      </c>
      <c r="H1620" s="3">
        <f>ABS(C1620-ROUND(C1620,0))</f>
        <v>0.27000000000043656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948559.45000000065</v>
      </c>
      <c r="D1621" s="2">
        <v>0</v>
      </c>
      <c r="E1621" s="2">
        <v>0</v>
      </c>
      <c r="F1621" s="2">
        <v>0</v>
      </c>
      <c r="G1621" s="3">
        <f t="shared" si="70"/>
        <v>37942.378000000026</v>
      </c>
      <c r="H1621" s="3">
        <f t="shared" si="71"/>
        <v>0.4500000006519258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301624.68</v>
      </c>
      <c r="D1622" s="2">
        <v>0</v>
      </c>
      <c r="E1622" s="2">
        <v>0</v>
      </c>
      <c r="F1622" s="2">
        <v>0</v>
      </c>
      <c r="G1622" s="3">
        <f t="shared" si="70"/>
        <v>12366.61188</v>
      </c>
      <c r="H1622" s="3">
        <f t="shared" si="71"/>
        <v>0.32000000000698492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31628.36</v>
      </c>
      <c r="D1628" s="2">
        <v>0</v>
      </c>
      <c r="E1628" s="2">
        <v>0</v>
      </c>
      <c r="F1628" s="2">
        <v>0</v>
      </c>
      <c r="G1628" s="3">
        <f t="shared" si="70"/>
        <v>1486.5329200000001</v>
      </c>
      <c r="H1628" s="3">
        <f t="shared" si="71"/>
        <v>0.36000000000058208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24002.13</v>
      </c>
      <c r="D1634" s="2">
        <v>0</v>
      </c>
      <c r="E1634" s="2">
        <v>0</v>
      </c>
      <c r="F1634" s="2">
        <v>0</v>
      </c>
      <c r="G1634" s="3">
        <f t="shared" si="70"/>
        <v>1272.1128900000001</v>
      </c>
      <c r="H1634" s="3">
        <f t="shared" si="71"/>
        <v>0.13000000000101863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20252.13</v>
      </c>
      <c r="D1635" s="2">
        <v>0</v>
      </c>
      <c r="E1635" s="2">
        <v>0</v>
      </c>
      <c r="F1635" s="2">
        <v>0</v>
      </c>
      <c r="G1635" s="3">
        <f t="shared" si="70"/>
        <v>1093.61502</v>
      </c>
      <c r="H1635" s="3">
        <f t="shared" si="71"/>
        <v>0.13000000000101863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3750</v>
      </c>
      <c r="D1636" s="2">
        <v>0</v>
      </c>
      <c r="E1636" s="2">
        <v>0</v>
      </c>
      <c r="F1636" s="2">
        <v>0</v>
      </c>
      <c r="G1636" s="3">
        <f t="shared" si="70"/>
        <v>206.25</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33.229999999999997</v>
      </c>
      <c r="D1639" s="2">
        <v>0</v>
      </c>
      <c r="E1639" s="2">
        <v>0</v>
      </c>
      <c r="F1639" s="2">
        <v>0</v>
      </c>
      <c r="G1639" s="3">
        <f t="shared" si="70"/>
        <v>1.9273399999999998</v>
      </c>
      <c r="H1639" s="3">
        <f t="shared" si="71"/>
        <v>0.22999999999999687</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33.229999999999997</v>
      </c>
      <c r="D1640" s="2">
        <v>0</v>
      </c>
      <c r="E1640" s="2">
        <v>0</v>
      </c>
      <c r="F1640" s="2">
        <v>0</v>
      </c>
      <c r="G1640" s="3">
        <f t="shared" si="70"/>
        <v>1.9605699999999997</v>
      </c>
      <c r="H1640" s="3">
        <f t="shared" si="71"/>
        <v>0.22999999999999687</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7593</v>
      </c>
      <c r="D1654" s="2">
        <v>0</v>
      </c>
      <c r="E1654" s="2">
        <v>0</v>
      </c>
      <c r="F1654" s="2">
        <v>0</v>
      </c>
      <c r="G1654" s="3">
        <f t="shared" si="70"/>
        <v>554.28899999999999</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7593</v>
      </c>
      <c r="D1655" s="2">
        <v>0</v>
      </c>
      <c r="E1655" s="2">
        <v>0</v>
      </c>
      <c r="F1655" s="2">
        <v>0</v>
      </c>
      <c r="G1655" s="3">
        <f t="shared" si="70"/>
        <v>561.88199999999995</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268803.8</v>
      </c>
      <c r="D1669" s="2">
        <v>0</v>
      </c>
      <c r="E1669" s="2">
        <v>0</v>
      </c>
      <c r="F1669" s="2">
        <v>0</v>
      </c>
      <c r="G1669" s="3">
        <f t="shared" si="70"/>
        <v>23654.734399999998</v>
      </c>
      <c r="H1669" s="3">
        <f t="shared" si="71"/>
        <v>0.20000000001164153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268803.8</v>
      </c>
      <c r="D1670" s="2">
        <v>0</v>
      </c>
      <c r="E1670" s="2">
        <v>0</v>
      </c>
      <c r="F1670" s="2">
        <v>0</v>
      </c>
      <c r="G1670" s="3">
        <f t="shared" si="70"/>
        <v>23923.538199999999</v>
      </c>
      <c r="H1670" s="3">
        <f t="shared" si="71"/>
        <v>0.20000000001164153</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1192.52</v>
      </c>
      <c r="D1680" s="2">
        <v>0</v>
      </c>
      <c r="E1680" s="2">
        <v>0</v>
      </c>
      <c r="F1680" s="2">
        <v>0</v>
      </c>
      <c r="G1680" s="3">
        <f>B1680/1000*C1680</f>
        <v>118.05948000000001</v>
      </c>
      <c r="H1680" s="3">
        <f>ABS(C1680-ROUND(C1680,0))</f>
        <v>0.48000000000001819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646934.77</v>
      </c>
      <c r="D1681" s="2">
        <v>0</v>
      </c>
      <c r="E1681" s="2">
        <v>0</v>
      </c>
      <c r="F1681" s="2">
        <v>0</v>
      </c>
      <c r="G1681" s="3">
        <f t="shared" si="70"/>
        <v>64693.477000000006</v>
      </c>
      <c r="H1681" s="3">
        <f t="shared" si="71"/>
        <v>0.22999999998137355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179177.42</v>
      </c>
      <c r="D1683" s="2">
        <v>0</v>
      </c>
      <c r="E1683" s="2">
        <v>0</v>
      </c>
      <c r="F1683" s="2">
        <v>0</v>
      </c>
      <c r="G1683" s="3">
        <f t="shared" si="70"/>
        <v>18276.096839999998</v>
      </c>
      <c r="H1683" s="3">
        <f t="shared" si="71"/>
        <v>0.42000000001280569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3287.5</v>
      </c>
      <c r="D1684" s="2">
        <v>0</v>
      </c>
      <c r="E1684" s="2">
        <v>0</v>
      </c>
      <c r="F1684" s="2">
        <v>0</v>
      </c>
      <c r="G1684" s="3">
        <f t="shared" si="70"/>
        <v>338.61249999999995</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418772.61</v>
      </c>
      <c r="D1685" s="2">
        <v>0</v>
      </c>
      <c r="E1685" s="2">
        <v>0</v>
      </c>
      <c r="F1685" s="2">
        <v>0</v>
      </c>
      <c r="G1685" s="3">
        <f>B1685/1000*C1685</f>
        <v>43552.351439999999</v>
      </c>
      <c r="H1685" s="3">
        <f>ABS(C1685-ROUND(C1685,0))</f>
        <v>0.39000000001396984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45697.24</v>
      </c>
      <c r="D1686" s="14">
        <v>0</v>
      </c>
      <c r="E1686" s="14">
        <v>0</v>
      </c>
      <c r="F1686" s="14">
        <v>0</v>
      </c>
      <c r="G1686" s="15">
        <f t="shared" si="70"/>
        <v>4798.2101999999995</v>
      </c>
      <c r="H1686" s="15">
        <f t="shared" si="71"/>
        <v>0.23999999999796273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35280</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1893648.38</v>
      </c>
      <c r="I17" s="275">
        <f>'PR-RAS'!E6</f>
        <v>2764398</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1419297.59</v>
      </c>
      <c r="I18" s="275">
        <f>'PR-RAS'!E152</f>
        <v>1642974.73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82265.790000000154</v>
      </c>
      <c r="I20" s="275">
        <f>'PR-RAS'!E650</f>
        <v>115582.13</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5439719.1300000008</v>
      </c>
      <c r="I22" s="275">
        <f>BILANCA!E7</f>
        <v>6322861.6899999995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329047.2</v>
      </c>
      <c r="I23" s="275">
        <f>BILANCA!E69</f>
        <v>1162860.6599999999</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747742.05</v>
      </c>
      <c r="I24" s="275">
        <f>BILANCA!E177</f>
        <v>948559.45</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5021024.2799999993</v>
      </c>
      <c r="I25" s="275">
        <f>BILANCA!E251</f>
        <v>6537162.9000000004</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473691.46</v>
      </c>
      <c r="I27" s="275">
        <f>'RAS-funkcijski'!E5</f>
        <v>455154.6</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301107.63</v>
      </c>
      <c r="I28" s="275">
        <f>'RAS-funkcijski'!E35</f>
        <v>493152.83999999997</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274102.44</v>
      </c>
      <c r="I29" s="275">
        <f>'RAS-funkcijski'!E88</f>
        <v>257788.24</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357423.74000000005</v>
      </c>
      <c r="I30" s="275">
        <f>'RAS-funkcijski'!E114</f>
        <v>503892.37</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2374270.9400000004</v>
      </c>
      <c r="I31" s="275">
        <f>'RAS-funkcijski'!E141</f>
        <v>2664871.4900000002</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137952.16999999998</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663.61</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747742.05</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948559.45000000065</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301624.68</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646934.77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E9" sqref="E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1893648.38</v>
      </c>
      <c r="E6" s="60">
        <f>E7+E43+E49+E82+E106+E125+E134+E140</f>
        <v>2764398</v>
      </c>
      <c r="F6" s="45">
        <f t="shared" ref="F6:F132" si="0">IF(D6&lt;&gt;0,IF(E6/D6&gt;=100,"&gt;&gt;100",E6/D6*100),"-")</f>
        <v>145.98264541593517</v>
      </c>
    </row>
    <row r="7" spans="1:24" ht="12.75" customHeight="1" x14ac:dyDescent="0.2">
      <c r="A7" s="63">
        <v>61</v>
      </c>
      <c r="B7" s="220" t="s">
        <v>17</v>
      </c>
      <c r="C7" s="247" t="s">
        <v>18</v>
      </c>
      <c r="D7" s="60">
        <f>D8+D17+D23+D29+D36+D39</f>
        <v>522193.95999999996</v>
      </c>
      <c r="E7" s="60">
        <f>E8+E17+E23+E29+E36+E39</f>
        <v>598562.67999999993</v>
      </c>
      <c r="F7" s="45">
        <f t="shared" si="0"/>
        <v>114.62458891711424</v>
      </c>
    </row>
    <row r="8" spans="1:24" ht="12.75" customHeight="1" x14ac:dyDescent="0.2">
      <c r="A8" s="63">
        <v>611</v>
      </c>
      <c r="B8" s="220" t="s">
        <v>19</v>
      </c>
      <c r="C8" s="247" t="s">
        <v>20</v>
      </c>
      <c r="D8" s="60">
        <f>SUM(D9:D14)-D15-D16</f>
        <v>504495.51</v>
      </c>
      <c r="E8" s="60">
        <f>SUM(E9:E14)-E15-E16</f>
        <v>557088.44999999995</v>
      </c>
      <c r="F8" s="45">
        <f t="shared" si="0"/>
        <v>110.42485789417628</v>
      </c>
    </row>
    <row r="9" spans="1:24" ht="12.75" customHeight="1" x14ac:dyDescent="0.2">
      <c r="A9" s="63">
        <v>6111</v>
      </c>
      <c r="B9" s="65" t="s">
        <v>21</v>
      </c>
      <c r="C9" s="247" t="s">
        <v>22</v>
      </c>
      <c r="D9" s="194">
        <v>485813.1</v>
      </c>
      <c r="E9" s="194">
        <v>574275.76</v>
      </c>
      <c r="F9" s="45">
        <f t="shared" si="0"/>
        <v>118.20919608796059</v>
      </c>
    </row>
    <row r="10" spans="1:24" ht="12.75" customHeight="1" x14ac:dyDescent="0.2">
      <c r="A10" s="63">
        <v>6112</v>
      </c>
      <c r="B10" s="65" t="s">
        <v>23</v>
      </c>
      <c r="C10" s="247" t="s">
        <v>24</v>
      </c>
      <c r="D10" s="194">
        <v>44219.18</v>
      </c>
      <c r="E10" s="194">
        <v>60451.54</v>
      </c>
      <c r="F10" s="45">
        <f t="shared" si="0"/>
        <v>136.70886705723626</v>
      </c>
    </row>
    <row r="11" spans="1:24" ht="12.75" customHeight="1" x14ac:dyDescent="0.2">
      <c r="A11" s="63">
        <v>6113</v>
      </c>
      <c r="B11" s="65" t="s">
        <v>25</v>
      </c>
      <c r="C11" s="247" t="s">
        <v>26</v>
      </c>
      <c r="D11" s="194">
        <v>12223.99</v>
      </c>
      <c r="E11" s="194">
        <v>13012.34</v>
      </c>
      <c r="F11" s="45">
        <f t="shared" si="0"/>
        <v>106.44920357428302</v>
      </c>
    </row>
    <row r="12" spans="1:24" ht="12.75" customHeight="1" x14ac:dyDescent="0.2">
      <c r="A12" s="63">
        <v>6114</v>
      </c>
      <c r="B12" s="65" t="s">
        <v>27</v>
      </c>
      <c r="C12" s="247" t="s">
        <v>28</v>
      </c>
      <c r="D12" s="194">
        <v>44671.39</v>
      </c>
      <c r="E12" s="194">
        <v>27140.62</v>
      </c>
      <c r="F12" s="45">
        <f t="shared" si="0"/>
        <v>60.756157352614281</v>
      </c>
    </row>
    <row r="13" spans="1:24" ht="12.75" customHeight="1" x14ac:dyDescent="0.2">
      <c r="A13" s="63">
        <v>6115</v>
      </c>
      <c r="B13" s="65" t="s">
        <v>29</v>
      </c>
      <c r="C13" s="247" t="s">
        <v>30</v>
      </c>
      <c r="D13" s="194">
        <v>34155.97</v>
      </c>
      <c r="E13" s="194">
        <v>39839.370000000003</v>
      </c>
      <c r="F13" s="45">
        <f t="shared" si="0"/>
        <v>116.63955086036204</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116588.12</v>
      </c>
      <c r="E15" s="194">
        <v>157631.18</v>
      </c>
      <c r="F15" s="45">
        <f t="shared" si="0"/>
        <v>135.20346669969462</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12878.480000000001</v>
      </c>
      <c r="E23" s="60">
        <f t="shared" si="2"/>
        <v>36799.240000000005</v>
      </c>
      <c r="F23" s="45">
        <f t="shared" si="0"/>
        <v>285.74210621129203</v>
      </c>
    </row>
    <row r="24" spans="1:6" ht="12.75" customHeight="1" x14ac:dyDescent="0.2">
      <c r="A24" s="63">
        <v>6131</v>
      </c>
      <c r="B24" s="65" t="s">
        <v>51</v>
      </c>
      <c r="C24" s="247" t="s">
        <v>52</v>
      </c>
      <c r="D24" s="194">
        <v>283.04000000000002</v>
      </c>
      <c r="E24" s="194">
        <v>15835.16</v>
      </c>
      <c r="F24" s="45">
        <f t="shared" si="0"/>
        <v>5594.6721311475403</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12595.44</v>
      </c>
      <c r="E27" s="194">
        <v>20964.080000000002</v>
      </c>
      <c r="F27" s="45">
        <f t="shared" si="0"/>
        <v>166.44182339005229</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4819.97</v>
      </c>
      <c r="E29" s="60">
        <f>SUM(E30:E35)</f>
        <v>4674.99</v>
      </c>
      <c r="F29" s="45">
        <f t="shared" si="0"/>
        <v>96.992097461187512</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4819.97</v>
      </c>
      <c r="E31" s="194">
        <v>4341.1499999999996</v>
      </c>
      <c r="F31" s="45">
        <f t="shared" si="0"/>
        <v>90.065913273319126</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v>333.84</v>
      </c>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926414.73</v>
      </c>
      <c r="E49" s="60">
        <f>E50+E53+E58+E61+E64+E68+E71+E74+E77</f>
        <v>1853648.68</v>
      </c>
      <c r="F49" s="45">
        <f t="shared" si="0"/>
        <v>200.08842907754715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605398.68999999994</v>
      </c>
      <c r="E58" s="60">
        <f t="shared" si="9"/>
        <v>848239.67999999993</v>
      </c>
      <c r="F58" s="45">
        <f t="shared" si="0"/>
        <v>140.11257275763182</v>
      </c>
    </row>
    <row r="59" spans="1:6" ht="24" x14ac:dyDescent="0.2">
      <c r="A59" s="63">
        <v>6331</v>
      </c>
      <c r="B59" s="65" t="s">
        <v>121</v>
      </c>
      <c r="C59" s="247" t="s">
        <v>122</v>
      </c>
      <c r="D59" s="194">
        <v>518878.69</v>
      </c>
      <c r="E59" s="194">
        <v>118153.31</v>
      </c>
      <c r="F59" s="45">
        <f t="shared" si="0"/>
        <v>22.770892749517234</v>
      </c>
    </row>
    <row r="60" spans="1:6" ht="24" x14ac:dyDescent="0.2">
      <c r="A60" s="63">
        <v>6332</v>
      </c>
      <c r="B60" s="65" t="s">
        <v>123</v>
      </c>
      <c r="C60" s="247" t="s">
        <v>124</v>
      </c>
      <c r="D60" s="194">
        <v>86520</v>
      </c>
      <c r="E60" s="194">
        <v>730086.37</v>
      </c>
      <c r="F60" s="45">
        <f t="shared" si="0"/>
        <v>843.83537910309747</v>
      </c>
    </row>
    <row r="61" spans="1:6" ht="12.75" customHeight="1" x14ac:dyDescent="0.2">
      <c r="A61" s="63">
        <v>634</v>
      </c>
      <c r="B61" s="65" t="s">
        <v>125</v>
      </c>
      <c r="C61" s="247" t="s">
        <v>126</v>
      </c>
      <c r="D61" s="60">
        <f t="shared" ref="D61:E61" si="10">SUM(D62:D63)</f>
        <v>72869.399999999994</v>
      </c>
      <c r="E61" s="60">
        <f t="shared" si="10"/>
        <v>314708.99</v>
      </c>
      <c r="F61" s="45">
        <f t="shared" si="0"/>
        <v>431.88085808309108</v>
      </c>
    </row>
    <row r="62" spans="1:6" ht="12.75" customHeight="1" x14ac:dyDescent="0.2">
      <c r="A62" s="63">
        <v>6341</v>
      </c>
      <c r="B62" s="65" t="s">
        <v>127</v>
      </c>
      <c r="C62" s="247" t="s">
        <v>128</v>
      </c>
      <c r="D62" s="194">
        <v>0</v>
      </c>
      <c r="E62" s="194">
        <v>8000</v>
      </c>
      <c r="F62" s="45" t="str">
        <f t="shared" si="0"/>
        <v>-</v>
      </c>
    </row>
    <row r="63" spans="1:6" ht="12.75" customHeight="1" x14ac:dyDescent="0.2">
      <c r="A63" s="63">
        <v>6342</v>
      </c>
      <c r="B63" s="65" t="s">
        <v>129</v>
      </c>
      <c r="C63" s="247" t="s">
        <v>130</v>
      </c>
      <c r="D63" s="194">
        <v>72869.399999999994</v>
      </c>
      <c r="E63" s="194">
        <v>306708.99</v>
      </c>
      <c r="F63" s="45">
        <f t="shared" si="0"/>
        <v>420.90231290500543</v>
      </c>
    </row>
    <row r="64" spans="1:6" ht="24" x14ac:dyDescent="0.2">
      <c r="A64" s="63">
        <v>635</v>
      </c>
      <c r="B64" s="65" t="s">
        <v>131</v>
      </c>
      <c r="C64" s="247" t="s">
        <v>132</v>
      </c>
      <c r="D64" s="60">
        <f>SUM(D65:D67)</f>
        <v>0</v>
      </c>
      <c r="E64" s="60">
        <f>SUM(E65:E67)</f>
        <v>432134.22</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432134.22</v>
      </c>
      <c r="F67" s="71" t="str">
        <f t="shared" si="0"/>
        <v>-</v>
      </c>
    </row>
    <row r="68" spans="1:6" ht="24" x14ac:dyDescent="0.2">
      <c r="A68" s="63" t="s">
        <v>139</v>
      </c>
      <c r="B68" s="183" t="s">
        <v>140</v>
      </c>
      <c r="C68" s="247" t="s">
        <v>139</v>
      </c>
      <c r="D68" s="60">
        <f t="shared" ref="D68:E68" si="11">SUM(D69:D70)</f>
        <v>2253.6</v>
      </c>
      <c r="E68" s="60">
        <f t="shared" si="11"/>
        <v>1508.1</v>
      </c>
      <c r="F68" s="45">
        <f t="shared" si="0"/>
        <v>66.919595314163999</v>
      </c>
    </row>
    <row r="69" spans="1:6" ht="12.75" customHeight="1" x14ac:dyDescent="0.2">
      <c r="A69" s="63" t="s">
        <v>141</v>
      </c>
      <c r="B69" s="64" t="s">
        <v>142</v>
      </c>
      <c r="C69" s="247" t="s">
        <v>141</v>
      </c>
      <c r="D69" s="194">
        <v>2253.6</v>
      </c>
      <c r="E69" s="194">
        <v>1508.1</v>
      </c>
      <c r="F69" s="45">
        <f t="shared" si="0"/>
        <v>66.919595314163999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245893.04</v>
      </c>
      <c r="E74" s="60">
        <f t="shared" si="13"/>
        <v>257057.69</v>
      </c>
      <c r="F74" s="45">
        <f t="shared" si="0"/>
        <v>104.54044978255585</v>
      </c>
    </row>
    <row r="75" spans="1:6" ht="12.75" customHeight="1" x14ac:dyDescent="0.2">
      <c r="A75" s="63" t="s">
        <v>153</v>
      </c>
      <c r="B75" s="65" t="s">
        <v>154</v>
      </c>
      <c r="C75" s="247" t="s">
        <v>153</v>
      </c>
      <c r="D75" s="194">
        <v>245893.04</v>
      </c>
      <c r="E75" s="194">
        <v>112292.68</v>
      </c>
      <c r="F75" s="45">
        <f t="shared" si="0"/>
        <v>45.667286882133787</v>
      </c>
    </row>
    <row r="76" spans="1:6" ht="12.75" customHeight="1" x14ac:dyDescent="0.2">
      <c r="A76" s="63" t="s">
        <v>155</v>
      </c>
      <c r="B76" s="65" t="s">
        <v>156</v>
      </c>
      <c r="C76" s="247" t="s">
        <v>155</v>
      </c>
      <c r="D76" s="194">
        <v>0</v>
      </c>
      <c r="E76" s="194">
        <v>144765.01</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197790.58999999997</v>
      </c>
      <c r="E82" s="60">
        <f t="shared" si="15"/>
        <v>87268.930000000008</v>
      </c>
      <c r="F82" s="45">
        <f t="shared" si="0"/>
        <v>44.12188163248819</v>
      </c>
    </row>
    <row r="83" spans="1:6" ht="12.75" customHeight="1" x14ac:dyDescent="0.2">
      <c r="A83" s="63">
        <v>641</v>
      </c>
      <c r="B83" s="64" t="s">
        <v>169</v>
      </c>
      <c r="C83" s="247" t="s">
        <v>170</v>
      </c>
      <c r="D83" s="60">
        <f t="shared" ref="D83:E83" si="16">SUM(D84:D90)</f>
        <v>37.299999999999997</v>
      </c>
      <c r="E83" s="60">
        <f t="shared" si="16"/>
        <v>30.7</v>
      </c>
      <c r="F83" s="45">
        <f t="shared" si="0"/>
        <v>82.305630026809652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37.299999999999997</v>
      </c>
      <c r="E85" s="194">
        <v>30.7</v>
      </c>
      <c r="F85" s="45">
        <f t="shared" si="0"/>
        <v>82.305630026809652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197753.28999999998</v>
      </c>
      <c r="E91" s="60">
        <f t="shared" si="17"/>
        <v>87238.23000000001</v>
      </c>
      <c r="F91" s="45">
        <f t="shared" si="0"/>
        <v>44.114679457418902</v>
      </c>
    </row>
    <row r="92" spans="1:6" ht="12.75" customHeight="1" x14ac:dyDescent="0.2">
      <c r="A92" s="63">
        <v>6421</v>
      </c>
      <c r="B92" s="64" t="s">
        <v>187</v>
      </c>
      <c r="C92" s="247" t="s">
        <v>188</v>
      </c>
      <c r="D92" s="194">
        <v>695.81</v>
      </c>
      <c r="E92" s="194">
        <v>1327.22</v>
      </c>
      <c r="F92" s="45">
        <f t="shared" si="0"/>
        <v>190.7445998189161</v>
      </c>
    </row>
    <row r="93" spans="1:6" ht="12.75" customHeight="1" x14ac:dyDescent="0.2">
      <c r="A93" s="63">
        <v>6422</v>
      </c>
      <c r="B93" s="64" t="s">
        <v>189</v>
      </c>
      <c r="C93" s="247" t="s">
        <v>190</v>
      </c>
      <c r="D93" s="194">
        <v>175923.71</v>
      </c>
      <c r="E93" s="194">
        <v>57887.03</v>
      </c>
      <c r="F93" s="45">
        <f t="shared" si="0"/>
        <v>32.904620985994441</v>
      </c>
    </row>
    <row r="94" spans="1:6" ht="12.75" customHeight="1" x14ac:dyDescent="0.2">
      <c r="A94" s="63">
        <v>6423</v>
      </c>
      <c r="B94" s="64" t="s">
        <v>191</v>
      </c>
      <c r="C94" s="247" t="s">
        <v>192</v>
      </c>
      <c r="D94" s="194">
        <v>20485.09</v>
      </c>
      <c r="E94" s="194">
        <v>27911.77</v>
      </c>
      <c r="F94" s="45">
        <f t="shared" si="0"/>
        <v>136.25407552517464</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648.67999999999995</v>
      </c>
      <c r="E97" s="194">
        <v>112.21</v>
      </c>
      <c r="F97" s="45">
        <f t="shared" si="0"/>
        <v>17.298205586729974</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244247.5</v>
      </c>
      <c r="E106" s="60">
        <f>E107+E112+E120+E124</f>
        <v>220328.36</v>
      </c>
      <c r="F106" s="45">
        <f t="shared" si="0"/>
        <v>90.20700723651214</v>
      </c>
    </row>
    <row r="107" spans="1:6" ht="12.75" customHeight="1" x14ac:dyDescent="0.2">
      <c r="A107" s="63">
        <v>651</v>
      </c>
      <c r="B107" s="64" t="s">
        <v>217</v>
      </c>
      <c r="C107" s="247" t="s">
        <v>218</v>
      </c>
      <c r="D107" s="60">
        <f t="shared" ref="D107:E107" si="19">SUM(D108:D111)</f>
        <v>1808.85</v>
      </c>
      <c r="E107" s="60">
        <f t="shared" si="19"/>
        <v>2350.0100000000002</v>
      </c>
      <c r="F107" s="45">
        <f t="shared" si="0"/>
        <v>129.9173508029964</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1808.85</v>
      </c>
      <c r="E111" s="194">
        <v>2350.0100000000002</v>
      </c>
      <c r="F111" s="45">
        <f t="shared" si="0"/>
        <v>129.9173508029964</v>
      </c>
    </row>
    <row r="112" spans="1:6" ht="12.75" customHeight="1" x14ac:dyDescent="0.2">
      <c r="A112" s="63">
        <v>652</v>
      </c>
      <c r="B112" s="64" t="s">
        <v>227</v>
      </c>
      <c r="C112" s="247" t="s">
        <v>228</v>
      </c>
      <c r="D112" s="60">
        <f t="shared" ref="D112:E112" si="20">SUM(D113:D119)</f>
        <v>81172.479999999996</v>
      </c>
      <c r="E112" s="60">
        <f t="shared" si="20"/>
        <v>123414.23999999999</v>
      </c>
      <c r="F112" s="45">
        <f t="shared" si="0"/>
        <v>152.03950895673015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245.72</v>
      </c>
      <c r="E114" s="194">
        <v>110.52</v>
      </c>
      <c r="F114" s="45">
        <f t="shared" si="0"/>
        <v>44.978023766889144</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v>1511.77</v>
      </c>
      <c r="F116" s="45" t="str">
        <f t="shared" si="0"/>
        <v>-</v>
      </c>
    </row>
    <row r="117" spans="1:6" ht="12.75" customHeight="1" x14ac:dyDescent="0.2">
      <c r="A117" s="63">
        <v>6526</v>
      </c>
      <c r="B117" s="64" t="s">
        <v>237</v>
      </c>
      <c r="C117" s="247" t="s">
        <v>238</v>
      </c>
      <c r="D117" s="194">
        <v>80926.759999999995</v>
      </c>
      <c r="E117" s="194">
        <v>121791.95</v>
      </c>
      <c r="F117" s="45">
        <f t="shared" si="0"/>
        <v>150.49651067211883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161266.16999999998</v>
      </c>
      <c r="E120" s="60">
        <f t="shared" si="21"/>
        <v>94564.11</v>
      </c>
      <c r="F120" s="45">
        <f t="shared" si="0"/>
        <v>58.638529085176394</v>
      </c>
    </row>
    <row r="121" spans="1:6" ht="12.75" customHeight="1" x14ac:dyDescent="0.2">
      <c r="A121" s="63">
        <v>6531</v>
      </c>
      <c r="B121" s="64" t="s">
        <v>245</v>
      </c>
      <c r="C121" s="247" t="s">
        <v>246</v>
      </c>
      <c r="D121" s="194">
        <v>107509.04</v>
      </c>
      <c r="E121" s="194">
        <v>35707.78</v>
      </c>
      <c r="F121" s="45">
        <f t="shared" si="0"/>
        <v>33.213746490527676</v>
      </c>
    </row>
    <row r="122" spans="1:6" ht="12.75" customHeight="1" x14ac:dyDescent="0.2">
      <c r="A122" s="63">
        <v>6532</v>
      </c>
      <c r="B122" s="64" t="s">
        <v>247</v>
      </c>
      <c r="C122" s="247" t="s">
        <v>248</v>
      </c>
      <c r="D122" s="194">
        <v>53757.13</v>
      </c>
      <c r="E122" s="194">
        <v>58856.33</v>
      </c>
      <c r="F122" s="45">
        <f t="shared" si="0"/>
        <v>109.48562544168561</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500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500</v>
      </c>
      <c r="F129" s="45" t="str">
        <f t="shared" si="0"/>
        <v>-</v>
      </c>
    </row>
    <row r="130" spans="1:6" ht="12.75" customHeight="1" x14ac:dyDescent="0.2">
      <c r="A130" s="63">
        <v>6631</v>
      </c>
      <c r="B130" s="65" t="s">
        <v>263</v>
      </c>
      <c r="C130" s="247" t="s">
        <v>264</v>
      </c>
      <c r="D130" s="194">
        <v>0</v>
      </c>
      <c r="E130" s="194">
        <v>500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3001.6000000000004</v>
      </c>
      <c r="E140" s="60">
        <f t="shared" si="28"/>
        <v>4089.35</v>
      </c>
      <c r="F140" s="45">
        <f t="shared" si="26"/>
        <v>136.23900586353943</v>
      </c>
    </row>
    <row r="141" spans="1:6" ht="12.75" customHeight="1" x14ac:dyDescent="0.2">
      <c r="A141" s="63">
        <v>681</v>
      </c>
      <c r="B141" s="65" t="s">
        <v>285</v>
      </c>
      <c r="C141" s="247" t="s">
        <v>286</v>
      </c>
      <c r="D141" s="60">
        <f t="shared" ref="D141:E141" si="29">SUM(D142:D150)</f>
        <v>1769.64</v>
      </c>
      <c r="E141" s="60">
        <f t="shared" si="29"/>
        <v>1327.23</v>
      </c>
      <c r="F141" s="45">
        <f t="shared" si="26"/>
        <v>75</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1769.64</v>
      </c>
      <c r="E150" s="194">
        <v>1327.23</v>
      </c>
      <c r="F150" s="45">
        <f t="shared" si="26"/>
        <v>75</v>
      </c>
    </row>
    <row r="151" spans="1:6" ht="12.75" customHeight="1" x14ac:dyDescent="0.2">
      <c r="A151" s="63">
        <v>683</v>
      </c>
      <c r="B151" s="64" t="s">
        <v>305</v>
      </c>
      <c r="C151" s="247" t="s">
        <v>306</v>
      </c>
      <c r="D151" s="194">
        <v>1231.96</v>
      </c>
      <c r="E151" s="194">
        <v>2762.12</v>
      </c>
      <c r="F151" s="45">
        <f t="shared" si="26"/>
        <v>224.20533134192669</v>
      </c>
    </row>
    <row r="152" spans="1:6" ht="12.75" customHeight="1" x14ac:dyDescent="0.2">
      <c r="A152" s="63">
        <v>3</v>
      </c>
      <c r="B152" s="64" t="s">
        <v>307</v>
      </c>
      <c r="C152" s="247" t="s">
        <v>13</v>
      </c>
      <c r="D152" s="60">
        <f>D153+D164+D202+D221+D230+D262+D273</f>
        <v>1419297.59</v>
      </c>
      <c r="E152" s="60">
        <f>E153+E164+E202+E221+E230+E262+E273</f>
        <v>1642974.73</v>
      </c>
      <c r="F152" s="45">
        <f t="shared" si="26"/>
        <v>115.75970688430463</v>
      </c>
    </row>
    <row r="153" spans="1:6" ht="12.75" customHeight="1" x14ac:dyDescent="0.2">
      <c r="A153" s="63">
        <v>31</v>
      </c>
      <c r="B153" s="64" t="s">
        <v>308</v>
      </c>
      <c r="C153" s="247" t="s">
        <v>309</v>
      </c>
      <c r="D153" s="60">
        <f t="shared" ref="D153:E153" si="30">D154+D159+D160</f>
        <v>521739.73</v>
      </c>
      <c r="E153" s="60">
        <f t="shared" si="30"/>
        <v>703891.42</v>
      </c>
      <c r="F153" s="45">
        <f t="shared" si="26"/>
        <v>134.91236712987146</v>
      </c>
    </row>
    <row r="154" spans="1:6" ht="12.75" customHeight="1" x14ac:dyDescent="0.2">
      <c r="A154" s="63">
        <v>311</v>
      </c>
      <c r="B154" s="64" t="s">
        <v>310</v>
      </c>
      <c r="C154" s="247" t="s">
        <v>311</v>
      </c>
      <c r="D154" s="60">
        <f t="shared" ref="D154:E154" si="31">SUM(D155:D158)</f>
        <v>422315.98</v>
      </c>
      <c r="E154" s="60">
        <f t="shared" si="31"/>
        <v>583447.99</v>
      </c>
      <c r="F154" s="45">
        <f t="shared" si="26"/>
        <v>138.15437199416419</v>
      </c>
    </row>
    <row r="155" spans="1:6" ht="12.75" customHeight="1" x14ac:dyDescent="0.2">
      <c r="A155" s="63">
        <v>3111</v>
      </c>
      <c r="B155" s="64" t="s">
        <v>312</v>
      </c>
      <c r="C155" s="247" t="s">
        <v>313</v>
      </c>
      <c r="D155" s="194">
        <v>422315.98</v>
      </c>
      <c r="E155" s="194">
        <v>582868.19999999995</v>
      </c>
      <c r="F155" s="45">
        <f t="shared" si="26"/>
        <v>138.01708379588194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v>579.79</v>
      </c>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36239.74</v>
      </c>
      <c r="E159" s="194">
        <v>31532.16</v>
      </c>
      <c r="F159" s="45">
        <f t="shared" si="26"/>
        <v>87.009895766360358</v>
      </c>
    </row>
    <row r="160" spans="1:6" ht="12.75" customHeight="1" x14ac:dyDescent="0.2">
      <c r="A160" s="63">
        <v>313</v>
      </c>
      <c r="B160" s="65" t="s">
        <v>322</v>
      </c>
      <c r="C160" s="247" t="s">
        <v>323</v>
      </c>
      <c r="D160" s="60">
        <f t="shared" ref="D160:E160" si="32">SUM(D161:D163)</f>
        <v>63184.01</v>
      </c>
      <c r="E160" s="60">
        <f t="shared" si="32"/>
        <v>88911.27</v>
      </c>
      <c r="F160" s="45">
        <f t="shared" si="26"/>
        <v>140.71799178304764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63184.01</v>
      </c>
      <c r="E162" s="194">
        <v>88911.27</v>
      </c>
      <c r="F162" s="45">
        <f t="shared" si="26"/>
        <v>140.71799178304764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681899.77000000014</v>
      </c>
      <c r="E164" s="60">
        <f>E165+E170+E178+E188+E189+E194</f>
        <v>758892.67999999993</v>
      </c>
      <c r="F164" s="45">
        <f t="shared" si="26"/>
        <v>111.29094236239436</v>
      </c>
    </row>
    <row r="165" spans="1:6" ht="12.75" customHeight="1" x14ac:dyDescent="0.2">
      <c r="A165" s="63">
        <v>321</v>
      </c>
      <c r="B165" s="64" t="s">
        <v>332</v>
      </c>
      <c r="C165" s="247" t="s">
        <v>333</v>
      </c>
      <c r="D165" s="60">
        <f t="shared" ref="D165:E165" si="33">SUM(D166:D169)</f>
        <v>46057.030000000006</v>
      </c>
      <c r="E165" s="60">
        <f t="shared" si="33"/>
        <v>49765.14</v>
      </c>
      <c r="F165" s="45">
        <f t="shared" si="26"/>
        <v>108.0511270483572</v>
      </c>
    </row>
    <row r="166" spans="1:6" ht="12.75" customHeight="1" x14ac:dyDescent="0.2">
      <c r="A166" s="63">
        <v>3211</v>
      </c>
      <c r="B166" s="64" t="s">
        <v>334</v>
      </c>
      <c r="C166" s="247" t="s">
        <v>335</v>
      </c>
      <c r="D166" s="194">
        <v>2896.48</v>
      </c>
      <c r="E166" s="194">
        <v>4166.17</v>
      </c>
      <c r="F166" s="45">
        <f t="shared" si="26"/>
        <v>143.83562116776224</v>
      </c>
    </row>
    <row r="167" spans="1:6" ht="12.75" customHeight="1" x14ac:dyDescent="0.2">
      <c r="A167" s="63">
        <v>3212</v>
      </c>
      <c r="B167" s="64" t="s">
        <v>336</v>
      </c>
      <c r="C167" s="247" t="s">
        <v>337</v>
      </c>
      <c r="D167" s="194">
        <v>40097.65</v>
      </c>
      <c r="E167" s="194">
        <v>44082.06</v>
      </c>
      <c r="F167" s="45">
        <f t="shared" si="26"/>
        <v>109.93676686788376</v>
      </c>
    </row>
    <row r="168" spans="1:6" ht="12.75" customHeight="1" x14ac:dyDescent="0.2">
      <c r="A168" s="63">
        <v>3213</v>
      </c>
      <c r="B168" s="64" t="s">
        <v>338</v>
      </c>
      <c r="C168" s="247" t="s">
        <v>339</v>
      </c>
      <c r="D168" s="194">
        <v>3062.9</v>
      </c>
      <c r="E168" s="194">
        <v>1516.91</v>
      </c>
      <c r="F168" s="45">
        <f t="shared" si="26"/>
        <v>49.525286493192731</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104791.68000000001</v>
      </c>
      <c r="E170" s="60">
        <f t="shared" si="34"/>
        <v>118523.59999999999</v>
      </c>
      <c r="F170" s="45">
        <f t="shared" si="26"/>
        <v>113.10401741817668</v>
      </c>
    </row>
    <row r="171" spans="1:6" ht="12.75" customHeight="1" x14ac:dyDescent="0.2">
      <c r="A171" s="63">
        <v>3221</v>
      </c>
      <c r="B171" s="64" t="s">
        <v>344</v>
      </c>
      <c r="C171" s="247" t="s">
        <v>345</v>
      </c>
      <c r="D171" s="194">
        <v>19633.09</v>
      </c>
      <c r="E171" s="194">
        <v>21206.42</v>
      </c>
      <c r="F171" s="45">
        <f t="shared" si="26"/>
        <v>108.01366468548761</v>
      </c>
    </row>
    <row r="172" spans="1:6" ht="12.75" customHeight="1" x14ac:dyDescent="0.2">
      <c r="A172" s="63">
        <v>3222</v>
      </c>
      <c r="B172" s="64" t="s">
        <v>346</v>
      </c>
      <c r="C172" s="247" t="s">
        <v>347</v>
      </c>
      <c r="D172" s="194">
        <v>26304.54</v>
      </c>
      <c r="E172" s="194">
        <v>28664.03</v>
      </c>
      <c r="F172" s="45">
        <f t="shared" si="26"/>
        <v>108.96989645133502</v>
      </c>
    </row>
    <row r="173" spans="1:6" ht="12.75" customHeight="1" x14ac:dyDescent="0.2">
      <c r="A173" s="63">
        <v>3223</v>
      </c>
      <c r="B173" s="65" t="s">
        <v>348</v>
      </c>
      <c r="C173" s="247" t="s">
        <v>349</v>
      </c>
      <c r="D173" s="194">
        <v>36065.75</v>
      </c>
      <c r="E173" s="194">
        <v>34311.03</v>
      </c>
      <c r="F173" s="45">
        <f t="shared" si="26"/>
        <v>95.134663773802004</v>
      </c>
    </row>
    <row r="174" spans="1:6" ht="12.75" customHeight="1" x14ac:dyDescent="0.2">
      <c r="A174" s="63">
        <v>3224</v>
      </c>
      <c r="B174" s="65" t="s">
        <v>350</v>
      </c>
      <c r="C174" s="247" t="s">
        <v>351</v>
      </c>
      <c r="D174" s="194">
        <v>8682.2000000000007</v>
      </c>
      <c r="E174" s="194">
        <v>28535.09</v>
      </c>
      <c r="F174" s="45">
        <f t="shared" si="26"/>
        <v>328.66197507544166</v>
      </c>
    </row>
    <row r="175" spans="1:6" ht="12.75" customHeight="1" x14ac:dyDescent="0.2">
      <c r="A175" s="63">
        <v>3225</v>
      </c>
      <c r="B175" s="65" t="s">
        <v>352</v>
      </c>
      <c r="C175" s="247" t="s">
        <v>353</v>
      </c>
      <c r="D175" s="194">
        <v>13332.85</v>
      </c>
      <c r="E175" s="194">
        <v>5206.09</v>
      </c>
      <c r="F175" s="45">
        <f t="shared" si="26"/>
        <v>39.047090457029064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773.25</v>
      </c>
      <c r="E177" s="194">
        <v>600.94000000000005</v>
      </c>
      <c r="F177" s="45">
        <f t="shared" si="26"/>
        <v>77.716133204009068</v>
      </c>
    </row>
    <row r="178" spans="1:6" ht="12.75" customHeight="1" x14ac:dyDescent="0.2">
      <c r="A178" s="63">
        <v>323</v>
      </c>
      <c r="B178" s="65" t="s">
        <v>358</v>
      </c>
      <c r="C178" s="247" t="s">
        <v>359</v>
      </c>
      <c r="D178" s="60">
        <f t="shared" ref="D178:E178" si="35">SUM(D179:D187)</f>
        <v>481274.14</v>
      </c>
      <c r="E178" s="60">
        <f t="shared" si="35"/>
        <v>525619.84</v>
      </c>
      <c r="F178" s="45">
        <f t="shared" si="26"/>
        <v>109.2142287138054</v>
      </c>
    </row>
    <row r="179" spans="1:6" ht="12.75" customHeight="1" x14ac:dyDescent="0.2">
      <c r="A179" s="63">
        <v>3231</v>
      </c>
      <c r="B179" s="65" t="s">
        <v>360</v>
      </c>
      <c r="C179" s="247" t="s">
        <v>361</v>
      </c>
      <c r="D179" s="194">
        <v>8691.0300000000007</v>
      </c>
      <c r="E179" s="194">
        <v>12047.7</v>
      </c>
      <c r="F179" s="45">
        <f t="shared" si="26"/>
        <v>138.6222346488276</v>
      </c>
    </row>
    <row r="180" spans="1:6" ht="12.75" customHeight="1" x14ac:dyDescent="0.2">
      <c r="A180" s="63">
        <v>3232</v>
      </c>
      <c r="B180" s="65" t="s">
        <v>362</v>
      </c>
      <c r="C180" s="247" t="s">
        <v>363</v>
      </c>
      <c r="D180" s="194">
        <v>282223.96999999997</v>
      </c>
      <c r="E180" s="194">
        <v>202865.68</v>
      </c>
      <c r="F180" s="45">
        <f t="shared" si="26"/>
        <v>71.881095004084884</v>
      </c>
    </row>
    <row r="181" spans="1:6" ht="12.75" customHeight="1" x14ac:dyDescent="0.2">
      <c r="A181" s="63">
        <v>3233</v>
      </c>
      <c r="B181" s="65" t="s">
        <v>364</v>
      </c>
      <c r="C181" s="247" t="s">
        <v>365</v>
      </c>
      <c r="D181" s="194">
        <v>15984.52</v>
      </c>
      <c r="E181" s="194">
        <v>24505.93</v>
      </c>
      <c r="F181" s="45">
        <f t="shared" si="26"/>
        <v>153.31039030261778</v>
      </c>
    </row>
    <row r="182" spans="1:6" ht="12.75" customHeight="1" x14ac:dyDescent="0.2">
      <c r="A182" s="63">
        <v>3234</v>
      </c>
      <c r="B182" s="65" t="s">
        <v>366</v>
      </c>
      <c r="C182" s="247" t="s">
        <v>367</v>
      </c>
      <c r="D182" s="194">
        <v>26794.74</v>
      </c>
      <c r="E182" s="194">
        <v>125149.5</v>
      </c>
      <c r="F182" s="45">
        <f t="shared" si="26"/>
        <v>467.06741696317999</v>
      </c>
    </row>
    <row r="183" spans="1:6" ht="12.75" customHeight="1" x14ac:dyDescent="0.2">
      <c r="A183" s="63">
        <v>3235</v>
      </c>
      <c r="B183" s="64" t="s">
        <v>368</v>
      </c>
      <c r="C183" s="247" t="s">
        <v>369</v>
      </c>
      <c r="D183" s="194">
        <v>4063.16</v>
      </c>
      <c r="E183" s="194">
        <v>5913.31</v>
      </c>
      <c r="F183" s="45">
        <f t="shared" si="26"/>
        <v>145.53475619960821</v>
      </c>
    </row>
    <row r="184" spans="1:6" ht="12.75" customHeight="1" x14ac:dyDescent="0.2">
      <c r="A184" s="63">
        <v>3236</v>
      </c>
      <c r="B184" s="64" t="s">
        <v>370</v>
      </c>
      <c r="C184" s="247" t="s">
        <v>371</v>
      </c>
      <c r="D184" s="194">
        <v>2948</v>
      </c>
      <c r="E184" s="194">
        <v>2349.48</v>
      </c>
      <c r="F184" s="45">
        <f t="shared" si="26"/>
        <v>79.697421981004069</v>
      </c>
    </row>
    <row r="185" spans="1:6" ht="12.75" customHeight="1" x14ac:dyDescent="0.2">
      <c r="A185" s="63">
        <v>3237</v>
      </c>
      <c r="B185" s="64" t="s">
        <v>372</v>
      </c>
      <c r="C185" s="247" t="s">
        <v>373</v>
      </c>
      <c r="D185" s="194">
        <v>98561.96</v>
      </c>
      <c r="E185" s="194">
        <v>105723.71</v>
      </c>
      <c r="F185" s="45">
        <f t="shared" si="26"/>
        <v>107.2662414586723</v>
      </c>
    </row>
    <row r="186" spans="1:6" ht="12.75" customHeight="1" x14ac:dyDescent="0.2">
      <c r="A186" s="63">
        <v>3238</v>
      </c>
      <c r="B186" s="64" t="s">
        <v>374</v>
      </c>
      <c r="C186" s="247" t="s">
        <v>375</v>
      </c>
      <c r="D186" s="194">
        <v>6090.42</v>
      </c>
      <c r="E186" s="194">
        <v>8158.32</v>
      </c>
      <c r="F186" s="45">
        <f t="shared" si="26"/>
        <v>133.95332341611908</v>
      </c>
    </row>
    <row r="187" spans="1:6" ht="12.75" customHeight="1" x14ac:dyDescent="0.2">
      <c r="A187" s="63">
        <v>3239</v>
      </c>
      <c r="B187" s="64" t="s">
        <v>376</v>
      </c>
      <c r="C187" s="247" t="s">
        <v>377</v>
      </c>
      <c r="D187" s="194">
        <v>35916.339999999997</v>
      </c>
      <c r="E187" s="194">
        <v>38906.21</v>
      </c>
      <c r="F187" s="45">
        <f t="shared" si="26"/>
        <v>108.3245397498743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49776.920000000006</v>
      </c>
      <c r="E194" s="60">
        <f t="shared" si="36"/>
        <v>64984.100000000006</v>
      </c>
      <c r="F194" s="45">
        <f t="shared" si="26"/>
        <v>130.55066484627815</v>
      </c>
    </row>
    <row r="195" spans="1:6" ht="12.75" customHeight="1" x14ac:dyDescent="0.2">
      <c r="A195" s="63">
        <v>3291</v>
      </c>
      <c r="B195" s="183" t="s">
        <v>392</v>
      </c>
      <c r="C195" s="247" t="s">
        <v>393</v>
      </c>
      <c r="D195" s="194">
        <v>407.58</v>
      </c>
      <c r="E195" s="194">
        <v>20635.54</v>
      </c>
      <c r="F195" s="45">
        <f t="shared" si="26"/>
        <v>5062.9422444673446</v>
      </c>
    </row>
    <row r="196" spans="1:6" ht="12.75" customHeight="1" x14ac:dyDescent="0.2">
      <c r="A196" s="63">
        <v>3292</v>
      </c>
      <c r="B196" s="64" t="s">
        <v>394</v>
      </c>
      <c r="C196" s="247" t="s">
        <v>395</v>
      </c>
      <c r="D196" s="194">
        <v>2752.08</v>
      </c>
      <c r="E196" s="194">
        <v>1364.54</v>
      </c>
      <c r="F196" s="45">
        <f t="shared" si="26"/>
        <v>49.582134240283715</v>
      </c>
    </row>
    <row r="197" spans="1:6" ht="12.75" customHeight="1" x14ac:dyDescent="0.2">
      <c r="A197" s="63">
        <v>3293</v>
      </c>
      <c r="B197" s="64" t="s">
        <v>396</v>
      </c>
      <c r="C197" s="247" t="s">
        <v>397</v>
      </c>
      <c r="D197" s="194">
        <v>20224.29</v>
      </c>
      <c r="E197" s="194">
        <v>24001.66</v>
      </c>
      <c r="F197" s="45">
        <f t="shared" si="26"/>
        <v>118.6773923831195</v>
      </c>
    </row>
    <row r="198" spans="1:6" ht="12.75" customHeight="1" x14ac:dyDescent="0.2">
      <c r="A198" s="63">
        <v>3294</v>
      </c>
      <c r="B198" s="64" t="s">
        <v>398</v>
      </c>
      <c r="C198" s="247" t="s">
        <v>399</v>
      </c>
      <c r="D198" s="194">
        <v>2182.92</v>
      </c>
      <c r="E198" s="194">
        <v>2182.92</v>
      </c>
      <c r="F198" s="45">
        <f t="shared" si="26"/>
        <v>100</v>
      </c>
    </row>
    <row r="199" spans="1:6" ht="12.75" customHeight="1" x14ac:dyDescent="0.2">
      <c r="A199" s="63">
        <v>3295</v>
      </c>
      <c r="B199" s="64" t="s">
        <v>400</v>
      </c>
      <c r="C199" s="247" t="s">
        <v>401</v>
      </c>
      <c r="D199" s="194">
        <v>10475.200000000001</v>
      </c>
      <c r="E199" s="194">
        <v>9182.2099999999991</v>
      </c>
      <c r="F199" s="45">
        <f t="shared" si="26"/>
        <v>87.65665572017717</v>
      </c>
    </row>
    <row r="200" spans="1:6" ht="12.75" customHeight="1" x14ac:dyDescent="0.2">
      <c r="A200" s="63" t="s">
        <v>402</v>
      </c>
      <c r="B200" s="64" t="s">
        <v>403</v>
      </c>
      <c r="C200" s="247" t="s">
        <v>402</v>
      </c>
      <c r="D200" s="194">
        <v>250</v>
      </c>
      <c r="E200" s="194"/>
      <c r="F200" s="45">
        <f t="shared" si="26"/>
        <v>0</v>
      </c>
    </row>
    <row r="201" spans="1:6" ht="12.75" customHeight="1" x14ac:dyDescent="0.2">
      <c r="A201" s="63">
        <v>3299</v>
      </c>
      <c r="B201" s="64" t="s">
        <v>404</v>
      </c>
      <c r="C201" s="247" t="s">
        <v>405</v>
      </c>
      <c r="D201" s="194">
        <v>13484.85</v>
      </c>
      <c r="E201" s="194">
        <v>7617.23</v>
      </c>
      <c r="F201" s="45">
        <f t="shared" si="26"/>
        <v>56.48731724861603</v>
      </c>
    </row>
    <row r="202" spans="1:6" ht="12.75" customHeight="1" x14ac:dyDescent="0.2">
      <c r="A202" s="63">
        <v>34</v>
      </c>
      <c r="B202" s="183" t="s">
        <v>406</v>
      </c>
      <c r="C202" s="247" t="s">
        <v>407</v>
      </c>
      <c r="D202" s="60">
        <f t="shared" ref="D202:E202" si="37">D203+D208+D216</f>
        <v>7343.2800000000007</v>
      </c>
      <c r="E202" s="60">
        <f t="shared" si="37"/>
        <v>8176.9</v>
      </c>
      <c r="F202" s="45">
        <f t="shared" si="26"/>
        <v>111.35214781405583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4147.34</v>
      </c>
      <c r="E208" s="60">
        <f t="shared" si="39"/>
        <v>3260.3700000000003</v>
      </c>
      <c r="F208" s="45">
        <f t="shared" si="26"/>
        <v>78.613520955600464</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293.01</v>
      </c>
      <c r="E210" s="194">
        <v>260.83999999999997</v>
      </c>
      <c r="F210" s="45">
        <f t="shared" si="26"/>
        <v>89.02085253063035</v>
      </c>
    </row>
    <row r="211" spans="1:6" ht="24" x14ac:dyDescent="0.2">
      <c r="A211" s="63">
        <v>3423</v>
      </c>
      <c r="B211" s="183" t="s">
        <v>424</v>
      </c>
      <c r="C211" s="247" t="s">
        <v>425</v>
      </c>
      <c r="D211" s="194">
        <v>3854.33</v>
      </c>
      <c r="E211" s="194">
        <v>2999.53</v>
      </c>
      <c r="F211" s="45">
        <f t="shared" si="26"/>
        <v>77.822345258449602</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3195.94</v>
      </c>
      <c r="E216" s="60">
        <f t="shared" si="40"/>
        <v>4916.53</v>
      </c>
      <c r="F216" s="45">
        <f t="shared" si="26"/>
        <v>153.83674286751315</v>
      </c>
    </row>
    <row r="217" spans="1:6" ht="12.75" customHeight="1" x14ac:dyDescent="0.2">
      <c r="A217" s="63">
        <v>3431</v>
      </c>
      <c r="B217" s="182" t="s">
        <v>436</v>
      </c>
      <c r="C217" s="247" t="s">
        <v>437</v>
      </c>
      <c r="D217" s="194">
        <v>3071.63</v>
      </c>
      <c r="E217" s="194">
        <v>3915.48</v>
      </c>
      <c r="F217" s="45">
        <f t="shared" si="26"/>
        <v>127.47238436921113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124.31</v>
      </c>
      <c r="E219" s="194">
        <v>338.25</v>
      </c>
      <c r="F219" s="45">
        <f t="shared" si="26"/>
        <v>272.10200305687391</v>
      </c>
    </row>
    <row r="220" spans="1:6" ht="12.75" customHeight="1" x14ac:dyDescent="0.2">
      <c r="A220" s="63">
        <v>3434</v>
      </c>
      <c r="B220" s="65" t="s">
        <v>442</v>
      </c>
      <c r="C220" s="247" t="s">
        <v>443</v>
      </c>
      <c r="D220" s="194">
        <v>0</v>
      </c>
      <c r="E220" s="194">
        <v>662.8</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6836.84</v>
      </c>
      <c r="E230" s="60">
        <f>E231+E234+E237+E242+E246+E250+E254+E257</f>
        <v>7650</v>
      </c>
      <c r="F230" s="45">
        <f t="shared" ref="F230:F245" si="44">IF(D230&lt;&gt;0,IF(E230/D230&gt;=100,"&gt;&gt;100",E230/D230*100),"-")</f>
        <v>111.89379888954547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6836.84</v>
      </c>
      <c r="E246" s="60">
        <f t="shared" si="48"/>
        <v>7650</v>
      </c>
      <c r="F246" s="45">
        <f t="shared" ref="F246:F249" si="49">IF(D246&lt;&gt;0,IF(E246/D246&gt;=100,"&gt;&gt;100",E246/D246*100),"-")</f>
        <v>111.89379888954547</v>
      </c>
    </row>
    <row r="247" spans="1:6" ht="12.75" customHeight="1" x14ac:dyDescent="0.2">
      <c r="A247" s="63" t="s">
        <v>493</v>
      </c>
      <c r="B247" s="64" t="s">
        <v>494</v>
      </c>
      <c r="C247" s="247" t="s">
        <v>493</v>
      </c>
      <c r="D247" s="194">
        <v>6836.84</v>
      </c>
      <c r="E247" s="194">
        <v>2650</v>
      </c>
      <c r="F247" s="45">
        <f t="shared" si="49"/>
        <v>38.760597000953659</v>
      </c>
    </row>
    <row r="248" spans="1:6" ht="12.75" customHeight="1" x14ac:dyDescent="0.2">
      <c r="A248" s="63" t="s">
        <v>495</v>
      </c>
      <c r="B248" s="64" t="s">
        <v>496</v>
      </c>
      <c r="C248" s="247" t="s">
        <v>495</v>
      </c>
      <c r="D248" s="194">
        <v>0</v>
      </c>
      <c r="E248" s="194">
        <v>5000</v>
      </c>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75974.95</v>
      </c>
      <c r="E262" s="60">
        <f t="shared" si="55"/>
        <v>86637.16</v>
      </c>
      <c r="F262" s="45">
        <f t="shared" ref="F262:F268" si="56">IF(D262&lt;&gt;0,IF(E262/D262&gt;=100,"&gt;&gt;100",E262/D262*100),"-")</f>
        <v>114.03384931480707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75974.95</v>
      </c>
      <c r="E269" s="60">
        <f t="shared" si="58"/>
        <v>86637.16</v>
      </c>
      <c r="F269" s="45">
        <f t="shared" ref="F269:F272" si="59">IF(D269&lt;&gt;0,IF(E269/D269&gt;=100,"&gt;&gt;100",E269/D269*100),"-")</f>
        <v>114.03384931480707</v>
      </c>
    </row>
    <row r="270" spans="1:6" ht="12.75" customHeight="1" x14ac:dyDescent="0.2">
      <c r="A270" s="63">
        <v>3721</v>
      </c>
      <c r="B270" s="65" t="s">
        <v>533</v>
      </c>
      <c r="C270" s="247" t="s">
        <v>534</v>
      </c>
      <c r="D270" s="194">
        <v>48360</v>
      </c>
      <c r="E270" s="194">
        <v>56345.69</v>
      </c>
      <c r="F270" s="45">
        <f t="shared" si="59"/>
        <v>116.51300661703887</v>
      </c>
    </row>
    <row r="271" spans="1:6" ht="12.75" customHeight="1" x14ac:dyDescent="0.2">
      <c r="A271" s="63">
        <v>3722</v>
      </c>
      <c r="B271" s="65" t="s">
        <v>535</v>
      </c>
      <c r="C271" s="247" t="s">
        <v>536</v>
      </c>
      <c r="D271" s="194">
        <v>27614.95</v>
      </c>
      <c r="E271" s="194">
        <v>30291.47</v>
      </c>
      <c r="F271" s="45">
        <f t="shared" si="59"/>
        <v>109.69228624350215</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125503.02</v>
      </c>
      <c r="E273" s="60">
        <f t="shared" si="60"/>
        <v>77726.570000000007</v>
      </c>
      <c r="F273" s="45">
        <f t="shared" ref="F273:F277" si="61">IF(D273&lt;&gt;0,IF(E273/D273&gt;=100,"&gt;&gt;100",E273/D273*100),"-")</f>
        <v>61.932031595733719</v>
      </c>
    </row>
    <row r="274" spans="1:6" ht="12.75" customHeight="1" x14ac:dyDescent="0.2">
      <c r="A274" s="63">
        <v>381</v>
      </c>
      <c r="B274" s="64" t="s">
        <v>541</v>
      </c>
      <c r="C274" s="247" t="s">
        <v>542</v>
      </c>
      <c r="D274" s="60">
        <f t="shared" ref="D274:E274" si="62">SUM(D275:D277)</f>
        <v>123915.96</v>
      </c>
      <c r="E274" s="60">
        <f t="shared" si="62"/>
        <v>77726.570000000007</v>
      </c>
      <c r="F274" s="45">
        <f t="shared" si="61"/>
        <v>62.725229260217972</v>
      </c>
    </row>
    <row r="275" spans="1:6" ht="12.75" customHeight="1" x14ac:dyDescent="0.2">
      <c r="A275" s="63">
        <v>3811</v>
      </c>
      <c r="B275" s="64" t="s">
        <v>543</v>
      </c>
      <c r="C275" s="247" t="s">
        <v>544</v>
      </c>
      <c r="D275" s="194">
        <v>123915.96</v>
      </c>
      <c r="E275" s="194">
        <v>77726.570000000007</v>
      </c>
      <c r="F275" s="45">
        <f t="shared" si="61"/>
        <v>62.725229260217972</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1000</v>
      </c>
      <c r="E283" s="60">
        <f t="shared" si="65"/>
        <v>0</v>
      </c>
      <c r="F283" s="45">
        <f t="shared" ref="F283:F294" si="66">IF(D283&lt;&gt;0,IF(E283/D283&gt;=100,"&gt;&gt;100",E283/D283*100),"-")</f>
        <v>0</v>
      </c>
    </row>
    <row r="284" spans="1:6" ht="12.75" customHeight="1" x14ac:dyDescent="0.2">
      <c r="A284" s="63">
        <v>3831</v>
      </c>
      <c r="B284" s="64" t="s">
        <v>561</v>
      </c>
      <c r="C284" s="247" t="s">
        <v>562</v>
      </c>
      <c r="D284" s="194">
        <v>1000</v>
      </c>
      <c r="E284" s="194"/>
      <c r="F284" s="45">
        <f t="shared" si="66"/>
        <v>0</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587.05999999999995</v>
      </c>
      <c r="E289" s="60">
        <f t="shared" si="67"/>
        <v>0</v>
      </c>
      <c r="F289" s="45">
        <f t="shared" si="66"/>
        <v>0</v>
      </c>
    </row>
    <row r="290" spans="1:6" ht="24" x14ac:dyDescent="0.2">
      <c r="A290" s="63">
        <v>3861</v>
      </c>
      <c r="B290" s="64" t="s">
        <v>572</v>
      </c>
      <c r="C290" s="247" t="s">
        <v>573</v>
      </c>
      <c r="D290" s="194">
        <v>587.05999999999995</v>
      </c>
      <c r="E290" s="194"/>
      <c r="F290" s="45">
        <f t="shared" si="66"/>
        <v>0</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1419297.59</v>
      </c>
      <c r="E299" s="60">
        <f>E152-E297+E298</f>
        <v>1642974.73</v>
      </c>
      <c r="F299" s="45">
        <f t="shared" si="68"/>
        <v>115.75970688430463</v>
      </c>
    </row>
    <row r="300" spans="1:6" ht="12.75" customHeight="1" x14ac:dyDescent="0.2">
      <c r="A300" s="63" t="s">
        <v>582</v>
      </c>
      <c r="B300" s="64" t="s">
        <v>593</v>
      </c>
      <c r="C300" s="247" t="s">
        <v>594</v>
      </c>
      <c r="D300" s="60">
        <f>IF(D6&gt;=D299,D6-D299,0)</f>
        <v>474350.7899999998</v>
      </c>
      <c r="E300" s="60">
        <f>IF(E6&gt;=E299,E6-E299,0)</f>
        <v>1121423.27</v>
      </c>
      <c r="F300" s="45">
        <f t="shared" si="68"/>
        <v>236.41222775237719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194420.69</v>
      </c>
      <c r="E302" s="194">
        <v>469261.39</v>
      </c>
      <c r="F302" s="45">
        <f t="shared" si="68"/>
        <v>241.36391553800163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128970.26</v>
      </c>
      <c r="E304" s="194">
        <v>366984.5</v>
      </c>
      <c r="F304" s="45">
        <f t="shared" si="68"/>
        <v>284.54970936710527</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954973.35</v>
      </c>
      <c r="E360" s="60">
        <f t="shared" si="86"/>
        <v>1021896.7599999999</v>
      </c>
      <c r="F360" s="45">
        <f t="shared" si="72"/>
        <v>107.00788247127524</v>
      </c>
    </row>
    <row r="361" spans="1:6" ht="12.75" customHeight="1" x14ac:dyDescent="0.2">
      <c r="A361" s="63">
        <v>41</v>
      </c>
      <c r="B361" s="64" t="s">
        <v>714</v>
      </c>
      <c r="C361" s="247" t="s">
        <v>715</v>
      </c>
      <c r="D361" s="60">
        <f t="shared" ref="D361:E361" si="87">D362+D366</f>
        <v>11187.5</v>
      </c>
      <c r="E361" s="60">
        <f t="shared" si="87"/>
        <v>8115.23</v>
      </c>
      <c r="F361" s="45">
        <f t="shared" si="72"/>
        <v>72.538368715083791</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11187.5</v>
      </c>
      <c r="E366" s="60">
        <f t="shared" si="89"/>
        <v>8115.23</v>
      </c>
      <c r="F366" s="45">
        <f t="shared" si="72"/>
        <v>72.538368715083791</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7137.5</v>
      </c>
      <c r="E369" s="194"/>
      <c r="F369" s="45">
        <f t="shared" si="72"/>
        <v>0</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4050</v>
      </c>
      <c r="E372" s="194">
        <v>8115.23</v>
      </c>
      <c r="F372" s="45">
        <f t="shared" si="72"/>
        <v>200.37604938271602</v>
      </c>
    </row>
    <row r="373" spans="1:6" ht="24" x14ac:dyDescent="0.2">
      <c r="A373" s="63">
        <v>42</v>
      </c>
      <c r="B373" s="183" t="s">
        <v>730</v>
      </c>
      <c r="C373" s="247" t="s">
        <v>731</v>
      </c>
      <c r="D373" s="60">
        <f t="shared" ref="D373:E373" si="90">D374+D379+D388+D393+D398+D401</f>
        <v>623928.25</v>
      </c>
      <c r="E373" s="60">
        <f t="shared" si="90"/>
        <v>1013781.5299999999</v>
      </c>
      <c r="F373" s="45">
        <f t="shared" si="72"/>
        <v>162.4836718004033</v>
      </c>
    </row>
    <row r="374" spans="1:6" ht="12.75" customHeight="1" x14ac:dyDescent="0.2">
      <c r="A374" s="63">
        <v>421</v>
      </c>
      <c r="B374" s="64" t="s">
        <v>732</v>
      </c>
      <c r="C374" s="247" t="s">
        <v>733</v>
      </c>
      <c r="D374" s="60">
        <f t="shared" ref="D374:E374" si="91">SUM(D375:D378)</f>
        <v>281787.74</v>
      </c>
      <c r="E374" s="60">
        <f t="shared" si="91"/>
        <v>698699.37999999989</v>
      </c>
      <c r="F374" s="45">
        <f t="shared" si="72"/>
        <v>247.9523701066625</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40791.25</v>
      </c>
      <c r="E377" s="194">
        <v>397922.97</v>
      </c>
      <c r="F377" s="45">
        <f t="shared" si="72"/>
        <v>975.51060582845571</v>
      </c>
    </row>
    <row r="378" spans="1:6" ht="12.75" customHeight="1" x14ac:dyDescent="0.2">
      <c r="A378" s="63">
        <v>4214</v>
      </c>
      <c r="B378" s="64" t="s">
        <v>644</v>
      </c>
      <c r="C378" s="247" t="s">
        <v>737</v>
      </c>
      <c r="D378" s="194">
        <v>240996.49</v>
      </c>
      <c r="E378" s="194">
        <v>300776.40999999997</v>
      </c>
      <c r="F378" s="45">
        <f t="shared" si="72"/>
        <v>124.80530733040966</v>
      </c>
    </row>
    <row r="379" spans="1:6" ht="12.75" customHeight="1" x14ac:dyDescent="0.2">
      <c r="A379" s="63">
        <v>422</v>
      </c>
      <c r="B379" s="64" t="s">
        <v>738</v>
      </c>
      <c r="C379" s="247" t="s">
        <v>739</v>
      </c>
      <c r="D379" s="60">
        <f t="shared" ref="D379:E379" si="92">SUM(D380:D387)</f>
        <v>130142.47</v>
      </c>
      <c r="E379" s="60">
        <f t="shared" si="92"/>
        <v>51453.18</v>
      </c>
      <c r="F379" s="45">
        <f t="shared" si="72"/>
        <v>39.536040771317772</v>
      </c>
    </row>
    <row r="380" spans="1:6" ht="12.75" customHeight="1" x14ac:dyDescent="0.2">
      <c r="A380" s="63">
        <v>4221</v>
      </c>
      <c r="B380" s="64" t="s">
        <v>648</v>
      </c>
      <c r="C380" s="247" t="s">
        <v>740</v>
      </c>
      <c r="D380" s="194">
        <v>5487.07</v>
      </c>
      <c r="E380" s="194">
        <v>3072.5</v>
      </c>
      <c r="F380" s="45">
        <f t="shared" si="72"/>
        <v>55.995276167426333</v>
      </c>
    </row>
    <row r="381" spans="1:6" ht="12.75" customHeight="1" x14ac:dyDescent="0.2">
      <c r="A381" s="63">
        <v>4222</v>
      </c>
      <c r="B381" s="64" t="s">
        <v>741</v>
      </c>
      <c r="C381" s="247" t="s">
        <v>742</v>
      </c>
      <c r="D381" s="194">
        <v>18470.95</v>
      </c>
      <c r="E381" s="194"/>
      <c r="F381" s="45">
        <f t="shared" si="72"/>
        <v>0</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106184.45</v>
      </c>
      <c r="E386" s="194">
        <v>48380.68</v>
      </c>
      <c r="F386" s="45">
        <f t="shared" si="72"/>
        <v>45.562867255987108</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85100</v>
      </c>
      <c r="E388" s="60">
        <f t="shared" si="93"/>
        <v>0</v>
      </c>
      <c r="F388" s="45">
        <f t="shared" si="72"/>
        <v>0</v>
      </c>
    </row>
    <row r="389" spans="1:6" ht="12.75" customHeight="1" x14ac:dyDescent="0.2">
      <c r="A389" s="63">
        <v>4231</v>
      </c>
      <c r="B389" s="64" t="s">
        <v>666</v>
      </c>
      <c r="C389" s="247" t="s">
        <v>751</v>
      </c>
      <c r="D389" s="194">
        <v>85100</v>
      </c>
      <c r="E389" s="194"/>
      <c r="F389" s="45">
        <f t="shared" si="72"/>
        <v>0</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35093.75</v>
      </c>
      <c r="E398" s="60">
        <f t="shared" si="95"/>
        <v>182153.97</v>
      </c>
      <c r="F398" s="45">
        <f t="shared" si="72"/>
        <v>519.04960284951028</v>
      </c>
    </row>
    <row r="399" spans="1:6" ht="12.75" customHeight="1" x14ac:dyDescent="0.2">
      <c r="A399" s="63">
        <v>4251</v>
      </c>
      <c r="B399" s="64" t="s">
        <v>764</v>
      </c>
      <c r="C399" s="247" t="s">
        <v>765</v>
      </c>
      <c r="D399" s="194">
        <v>35093.75</v>
      </c>
      <c r="E399" s="194">
        <v>182153.97</v>
      </c>
      <c r="F399" s="45">
        <f t="shared" si="72"/>
        <v>519.04960284951028</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91804.290000000008</v>
      </c>
      <c r="E401" s="60">
        <f t="shared" si="96"/>
        <v>81475</v>
      </c>
      <c r="F401" s="45">
        <f t="shared" si="72"/>
        <v>88.748575910777149</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11562.5</v>
      </c>
      <c r="E403" s="194">
        <v>7125</v>
      </c>
      <c r="F403" s="45">
        <f t="shared" si="72"/>
        <v>61.621621621621628</v>
      </c>
    </row>
    <row r="404" spans="1:6" ht="12.75" customHeight="1" x14ac:dyDescent="0.2">
      <c r="A404" s="63">
        <v>4263</v>
      </c>
      <c r="B404" s="64" t="s">
        <v>696</v>
      </c>
      <c r="C404" s="247" t="s">
        <v>771</v>
      </c>
      <c r="D404" s="194">
        <v>21862.5</v>
      </c>
      <c r="E404" s="194">
        <v>17312.5</v>
      </c>
      <c r="F404" s="45">
        <f t="shared" si="72"/>
        <v>79.18810748999428</v>
      </c>
    </row>
    <row r="405" spans="1:6" ht="12.75" customHeight="1" x14ac:dyDescent="0.2">
      <c r="A405" s="63">
        <v>4264</v>
      </c>
      <c r="B405" s="64" t="s">
        <v>698</v>
      </c>
      <c r="C405" s="247" t="s">
        <v>772</v>
      </c>
      <c r="D405" s="194">
        <v>58379.29</v>
      </c>
      <c r="E405" s="194">
        <v>57037.5</v>
      </c>
      <c r="F405" s="45">
        <f t="shared" si="72"/>
        <v>97.701599317155114</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319857.59999999998</v>
      </c>
      <c r="E412" s="60">
        <f t="shared" si="100"/>
        <v>0</v>
      </c>
      <c r="F412" s="45">
        <f t="shared" si="72"/>
        <v>0</v>
      </c>
    </row>
    <row r="413" spans="1:6" ht="12.75" customHeight="1" x14ac:dyDescent="0.2">
      <c r="A413" s="63">
        <v>451</v>
      </c>
      <c r="B413" s="64" t="s">
        <v>785</v>
      </c>
      <c r="C413" s="247" t="s">
        <v>786</v>
      </c>
      <c r="D413" s="194">
        <v>319857.59999999998</v>
      </c>
      <c r="E413" s="194"/>
      <c r="F413" s="45">
        <f t="shared" si="72"/>
        <v>0</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954973.35</v>
      </c>
      <c r="E418" s="60">
        <f t="shared" si="102"/>
        <v>1021896.7599999999</v>
      </c>
      <c r="F418" s="45">
        <f t="shared" si="72"/>
        <v>107.00788247127524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276164.67</v>
      </c>
      <c r="E420" s="194">
        <v>1103142.6200000001</v>
      </c>
      <c r="F420" s="45">
        <f t="shared" si="72"/>
        <v>399.45103043050369</v>
      </c>
    </row>
    <row r="421" spans="1:6" ht="12.75" customHeight="1" x14ac:dyDescent="0.2">
      <c r="A421" s="63">
        <v>97</v>
      </c>
      <c r="B421" s="220" t="s">
        <v>801</v>
      </c>
      <c r="C421" s="247" t="s">
        <v>802</v>
      </c>
      <c r="D421" s="194">
        <v>9392.5300000000007</v>
      </c>
      <c r="E421" s="194">
        <v>9392.5300000000007</v>
      </c>
      <c r="F421" s="45">
        <f t="shared" si="72"/>
        <v>100</v>
      </c>
    </row>
    <row r="422" spans="1:6" ht="12.75" customHeight="1" x14ac:dyDescent="0.2">
      <c r="A422" s="63" t="s">
        <v>582</v>
      </c>
      <c r="B422" s="64" t="s">
        <v>803</v>
      </c>
      <c r="C422" s="247" t="s">
        <v>804</v>
      </c>
      <c r="D422" s="60">
        <f>D6+D308</f>
        <v>1893648.38</v>
      </c>
      <c r="E422" s="60">
        <f>E6+E308</f>
        <v>2764398</v>
      </c>
      <c r="F422" s="45">
        <f t="shared" si="72"/>
        <v>145.98264541593517</v>
      </c>
    </row>
    <row r="423" spans="1:6" ht="12.75" customHeight="1" x14ac:dyDescent="0.2">
      <c r="A423" s="63" t="s">
        <v>582</v>
      </c>
      <c r="B423" s="64" t="s">
        <v>805</v>
      </c>
      <c r="C423" s="247" t="s">
        <v>806</v>
      </c>
      <c r="D423" s="60">
        <f t="shared" ref="D423:E423" si="103">D299+D360</f>
        <v>2374270.94</v>
      </c>
      <c r="E423" s="60">
        <f t="shared" si="103"/>
        <v>2664871.4899999998</v>
      </c>
      <c r="F423" s="45">
        <f t="shared" si="72"/>
        <v>112.23956984454351</v>
      </c>
    </row>
    <row r="424" spans="1:6" ht="12.75" customHeight="1" x14ac:dyDescent="0.2">
      <c r="A424" s="63" t="s">
        <v>582</v>
      </c>
      <c r="B424" s="64" t="s">
        <v>807</v>
      </c>
      <c r="C424" s="247" t="s">
        <v>808</v>
      </c>
      <c r="D424" s="60">
        <f t="shared" ref="D424:E424" si="104">IF(D422&gt;=D423,D422-D423,0)</f>
        <v>0</v>
      </c>
      <c r="E424" s="60">
        <f t="shared" si="104"/>
        <v>99526.510000000242</v>
      </c>
      <c r="F424" s="45" t="str">
        <f t="shared" si="72"/>
        <v>-</v>
      </c>
    </row>
    <row r="425" spans="1:6" ht="12.75" customHeight="1" x14ac:dyDescent="0.2">
      <c r="A425" s="63" t="s">
        <v>582</v>
      </c>
      <c r="B425" s="64" t="s">
        <v>809</v>
      </c>
      <c r="C425" s="247" t="s">
        <v>810</v>
      </c>
      <c r="D425" s="60">
        <f t="shared" ref="D425:E425" si="105">IF(D423&gt;=D422,D423-D422,0)</f>
        <v>480622.56000000006</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81743.979999999981</v>
      </c>
      <c r="E427" s="60">
        <f t="shared" si="107"/>
        <v>633881.2300000001</v>
      </c>
      <c r="F427" s="45">
        <f t="shared" si="72"/>
        <v>775.44698704418386</v>
      </c>
    </row>
    <row r="428" spans="1:6" ht="24" x14ac:dyDescent="0.2">
      <c r="A428" s="249" t="s">
        <v>816</v>
      </c>
      <c r="B428" s="243" t="s">
        <v>817</v>
      </c>
      <c r="C428" s="250" t="s">
        <v>818</v>
      </c>
      <c r="D428" s="81">
        <f t="shared" ref="D428:E428" si="108">D304+D421</f>
        <v>138362.79</v>
      </c>
      <c r="E428" s="81">
        <f t="shared" si="108"/>
        <v>376377.03</v>
      </c>
      <c r="F428" s="61">
        <f t="shared" si="72"/>
        <v>272.02185645432564</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47944.89</v>
      </c>
      <c r="E535" s="60">
        <f>E536+E571+E584+E597+E629</f>
        <v>61328.160000000003</v>
      </c>
      <c r="F535" s="45">
        <f t="shared" si="109"/>
        <v>127.9138611017775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47944.89</v>
      </c>
      <c r="E597" s="60">
        <f t="shared" si="152"/>
        <v>61328.160000000003</v>
      </c>
      <c r="F597" s="45">
        <f t="shared" si="109"/>
        <v>127.9138611017775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15421.08</v>
      </c>
      <c r="E603" s="60">
        <f t="shared" si="154"/>
        <v>30842.16</v>
      </c>
      <c r="F603" s="45">
        <f t="shared" si="109"/>
        <v>200</v>
      </c>
    </row>
    <row r="604" spans="1:6" ht="12.75" customHeight="1" x14ac:dyDescent="0.2">
      <c r="A604" s="63">
        <v>5422</v>
      </c>
      <c r="B604" s="64" t="s">
        <v>1158</v>
      </c>
      <c r="C604" s="247" t="s">
        <v>1159</v>
      </c>
      <c r="D604" s="194">
        <v>15421.08</v>
      </c>
      <c r="E604" s="194">
        <v>30842.16</v>
      </c>
      <c r="F604" s="45">
        <f t="shared" si="109"/>
        <v>200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32478.129999999997</v>
      </c>
      <c r="E609" s="60">
        <f t="shared" si="156"/>
        <v>30486</v>
      </c>
      <c r="F609" s="45">
        <f t="shared" si="109"/>
        <v>93.866241683249626</v>
      </c>
    </row>
    <row r="610" spans="1:6" ht="24" x14ac:dyDescent="0.2">
      <c r="A610" s="63">
        <v>5443</v>
      </c>
      <c r="B610" s="64" t="s">
        <v>1170</v>
      </c>
      <c r="C610" s="247" t="s">
        <v>1171</v>
      </c>
      <c r="D610" s="194">
        <v>28756.53</v>
      </c>
      <c r="E610" s="194">
        <v>26544.48</v>
      </c>
      <c r="F610" s="45">
        <f t="shared" si="109"/>
        <v>92.307660207959728</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3721.6</v>
      </c>
      <c r="E612" s="194">
        <v>3941.52</v>
      </c>
      <c r="F612" s="45">
        <f t="shared" si="109"/>
        <v>105.90928632846088</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45.68</v>
      </c>
      <c r="E621" s="60">
        <f t="shared" si="158"/>
        <v>0</v>
      </c>
      <c r="F621" s="45">
        <f t="shared" si="109"/>
        <v>0</v>
      </c>
    </row>
    <row r="622" spans="1:6" ht="12.75" customHeight="1" x14ac:dyDescent="0.2">
      <c r="A622" s="63">
        <v>5471</v>
      </c>
      <c r="B622" s="64" t="s">
        <v>1194</v>
      </c>
      <c r="C622" s="247" t="s">
        <v>1195</v>
      </c>
      <c r="D622" s="194">
        <v>45.68</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47944.89</v>
      </c>
      <c r="E640" s="60">
        <f>IF(E535-E430&gt;=0,E535-E430,0)</f>
        <v>61328.160000000003</v>
      </c>
      <c r="F640" s="45">
        <f t="shared" si="109"/>
        <v>127.9138611017775</v>
      </c>
    </row>
    <row r="641" spans="1:6" ht="12.75" customHeight="1" x14ac:dyDescent="0.2">
      <c r="A641" s="63">
        <v>92213</v>
      </c>
      <c r="B641" s="64" t="s">
        <v>1232</v>
      </c>
      <c r="C641" s="247" t="s">
        <v>1233</v>
      </c>
      <c r="D641" s="194">
        <v>528045.64</v>
      </c>
      <c r="E641" s="194">
        <v>480100.75</v>
      </c>
      <c r="F641" s="45">
        <f t="shared" si="109"/>
        <v>90.920313251710596</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1893648.38</v>
      </c>
      <c r="E643" s="60">
        <f>E422+E430</f>
        <v>2764398</v>
      </c>
      <c r="F643" s="45">
        <f t="shared" si="109"/>
        <v>145.98264541593517</v>
      </c>
    </row>
    <row r="644" spans="1:6" ht="12.75" customHeight="1" x14ac:dyDescent="0.2">
      <c r="A644" s="63" t="s">
        <v>582</v>
      </c>
      <c r="B644" s="64" t="s">
        <v>1238</v>
      </c>
      <c r="C644" s="247" t="s">
        <v>1239</v>
      </c>
      <c r="D644" s="60">
        <f>D423+D535</f>
        <v>2422215.83</v>
      </c>
      <c r="E644" s="60">
        <f>E423+E535</f>
        <v>2726199.65</v>
      </c>
      <c r="F644" s="45">
        <f t="shared" si="109"/>
        <v>112.54982385281495</v>
      </c>
    </row>
    <row r="645" spans="1:6" ht="12.75" customHeight="1" x14ac:dyDescent="0.2">
      <c r="A645" s="63" t="s">
        <v>582</v>
      </c>
      <c r="B645" s="64" t="s">
        <v>1240</v>
      </c>
      <c r="C645" s="247" t="s">
        <v>1241</v>
      </c>
      <c r="D645" s="60">
        <f t="shared" ref="D645:E645" si="163">IF(D643&gt;=D644,D643-D644,0)</f>
        <v>0</v>
      </c>
      <c r="E645" s="60">
        <f t="shared" si="163"/>
        <v>38198.350000000093</v>
      </c>
      <c r="F645" s="45" t="str">
        <f t="shared" si="109"/>
        <v>-</v>
      </c>
    </row>
    <row r="646" spans="1:6" ht="12.75" customHeight="1" x14ac:dyDescent="0.2">
      <c r="A646" s="63" t="s">
        <v>582</v>
      </c>
      <c r="B646" s="64" t="s">
        <v>1242</v>
      </c>
      <c r="C646" s="247" t="s">
        <v>1243</v>
      </c>
      <c r="D646" s="60">
        <f t="shared" ref="D646:E646" si="164">IF(D644&gt;=D643,D644-D643,0)</f>
        <v>528567.45000000019</v>
      </c>
      <c r="E646" s="60">
        <f t="shared" si="164"/>
        <v>0</v>
      </c>
      <c r="F646" s="45">
        <f t="shared" si="109"/>
        <v>0</v>
      </c>
    </row>
    <row r="647" spans="1:6" ht="24" x14ac:dyDescent="0.2">
      <c r="A647" s="251" t="s">
        <v>1244</v>
      </c>
      <c r="B647" s="64" t="s">
        <v>1245</v>
      </c>
      <c r="C647" s="252" t="s">
        <v>1244</v>
      </c>
      <c r="D647" s="60">
        <f>IF(D426-D427+D641-D642&gt;=0,D426-D427+D641-D642,0)</f>
        <v>446301.66000000003</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153780.4800000001</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82265.790000000154</v>
      </c>
      <c r="E650" s="60">
        <f t="shared" si="166"/>
        <v>115582.13</v>
      </c>
      <c r="F650" s="45">
        <f t="shared" si="109"/>
        <v>140.49841373917371</v>
      </c>
    </row>
    <row r="651" spans="1:6" ht="24" x14ac:dyDescent="0.2">
      <c r="A651" s="249" t="s">
        <v>1252</v>
      </c>
      <c r="B651" s="184" t="s">
        <v>1253</v>
      </c>
      <c r="C651" s="250" t="s">
        <v>1252</v>
      </c>
      <c r="D651" s="196">
        <v>46.87</v>
      </c>
      <c r="E651" s="196">
        <v>148.19</v>
      </c>
      <c r="F651" s="61">
        <f t="shared" si="109"/>
        <v>316.17239172178364</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435171.31</v>
      </c>
      <c r="E653" s="194">
        <v>98898.74</v>
      </c>
      <c r="F653" s="45">
        <f t="shared" ref="F653:F740" si="167">IF(D653&lt;&gt;0,IF(E653/D653&gt;=100,"&gt;&gt;100",E653/D653*100),"-")</f>
        <v>22.726392509653266</v>
      </c>
    </row>
    <row r="654" spans="1:6" ht="12.75" customHeight="1" x14ac:dyDescent="0.2">
      <c r="A654" s="63" t="s">
        <v>1257</v>
      </c>
      <c r="B654" s="64" t="s">
        <v>1258</v>
      </c>
      <c r="C654" s="247" t="s">
        <v>1257</v>
      </c>
      <c r="D654" s="194">
        <v>2234104.11</v>
      </c>
      <c r="E654" s="194">
        <v>3117849.08</v>
      </c>
      <c r="F654" s="45">
        <f t="shared" si="167"/>
        <v>139.55701822687217</v>
      </c>
    </row>
    <row r="655" spans="1:6" ht="12.75" customHeight="1" x14ac:dyDescent="0.2">
      <c r="A655" s="63" t="s">
        <v>1259</v>
      </c>
      <c r="B655" s="64" t="s">
        <v>1260</v>
      </c>
      <c r="C655" s="247" t="s">
        <v>1259</v>
      </c>
      <c r="D655" s="194">
        <v>2570376.6800000002</v>
      </c>
      <c r="E655" s="194">
        <v>2849371.28</v>
      </c>
      <c r="F655" s="45">
        <f t="shared" si="167"/>
        <v>110.85423012785813</v>
      </c>
    </row>
    <row r="656" spans="1:6" ht="24" x14ac:dyDescent="0.2">
      <c r="A656" s="63">
        <v>11</v>
      </c>
      <c r="B656" s="64" t="s">
        <v>1261</v>
      </c>
      <c r="C656" s="247" t="s">
        <v>1262</v>
      </c>
      <c r="D656" s="60">
        <f t="shared" ref="D656:E656" si="168">+D653+D654-D655</f>
        <v>98898.739999999758</v>
      </c>
      <c r="E656" s="60">
        <f t="shared" si="168"/>
        <v>367376.5400000005</v>
      </c>
      <c r="F656" s="45">
        <f t="shared" si="167"/>
        <v>371.46736146486938</v>
      </c>
    </row>
    <row r="657" spans="1:6" ht="24" x14ac:dyDescent="0.2">
      <c r="A657" s="63" t="s">
        <v>582</v>
      </c>
      <c r="B657" s="64" t="s">
        <v>1263</v>
      </c>
      <c r="C657" s="247" t="s">
        <v>1264</v>
      </c>
      <c r="D657" s="253">
        <v>6</v>
      </c>
      <c r="E657" s="253">
        <v>20</v>
      </c>
      <c r="F657" s="45">
        <f t="shared" si="167"/>
        <v>333.33333333333337</v>
      </c>
    </row>
    <row r="658" spans="1:6" ht="24" x14ac:dyDescent="0.2">
      <c r="A658" s="63" t="s">
        <v>582</v>
      </c>
      <c r="B658" s="64" t="s">
        <v>1265</v>
      </c>
      <c r="C658" s="247" t="s">
        <v>1266</v>
      </c>
      <c r="D658" s="253">
        <v>15</v>
      </c>
      <c r="E658" s="253">
        <v>21</v>
      </c>
      <c r="F658" s="45">
        <f t="shared" si="167"/>
        <v>140</v>
      </c>
    </row>
    <row r="659" spans="1:6" ht="12.75" customHeight="1" x14ac:dyDescent="0.2">
      <c r="A659" s="63" t="s">
        <v>582</v>
      </c>
      <c r="B659" s="64" t="s">
        <v>1267</v>
      </c>
      <c r="C659" s="247" t="s">
        <v>1268</v>
      </c>
      <c r="D659" s="253">
        <v>6</v>
      </c>
      <c r="E659" s="253">
        <v>20</v>
      </c>
      <c r="F659" s="45">
        <f t="shared" si="167"/>
        <v>333.33333333333337</v>
      </c>
    </row>
    <row r="660" spans="1:6" ht="12.75" customHeight="1" x14ac:dyDescent="0.2">
      <c r="A660" s="63" t="s">
        <v>582</v>
      </c>
      <c r="B660" s="64" t="s">
        <v>1269</v>
      </c>
      <c r="C660" s="247" t="s">
        <v>1270</v>
      </c>
      <c r="D660" s="253">
        <v>13</v>
      </c>
      <c r="E660" s="253">
        <v>19</v>
      </c>
      <c r="F660" s="45">
        <f t="shared" si="167"/>
        <v>146.15384615384613</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15835.16</v>
      </c>
      <c r="F663" s="71" t="str">
        <f t="shared" si="167"/>
        <v>-</v>
      </c>
    </row>
    <row r="664" spans="1:6" ht="12.75" customHeight="1" x14ac:dyDescent="0.2">
      <c r="A664" s="70" t="s">
        <v>1278</v>
      </c>
      <c r="B664" s="65" t="s">
        <v>1279</v>
      </c>
      <c r="C664" s="277" t="s">
        <v>1278</v>
      </c>
      <c r="D664" s="192">
        <v>12595.44</v>
      </c>
      <c r="E664" s="192">
        <v>20964.080000000002</v>
      </c>
      <c r="F664" s="71">
        <f t="shared" si="167"/>
        <v>166.44182339005229</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v>333.84</v>
      </c>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508878.69</v>
      </c>
      <c r="E669" s="194">
        <v>106224</v>
      </c>
      <c r="F669" s="45">
        <f t="shared" si="167"/>
        <v>20.874130138953156</v>
      </c>
    </row>
    <row r="670" spans="1:6" ht="12.75" customHeight="1" x14ac:dyDescent="0.2">
      <c r="A670" s="63">
        <v>63312</v>
      </c>
      <c r="B670" s="64" t="s">
        <v>1290</v>
      </c>
      <c r="C670" s="247" t="s">
        <v>1291</v>
      </c>
      <c r="D670" s="194">
        <v>10000</v>
      </c>
      <c r="E670" s="194">
        <v>11929.31</v>
      </c>
      <c r="F670" s="45">
        <f t="shared" si="167"/>
        <v>119.2931</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66600</v>
      </c>
      <c r="E673" s="194">
        <v>706111.96</v>
      </c>
      <c r="F673" s="45">
        <f t="shared" si="167"/>
        <v>1060.2281681681682</v>
      </c>
    </row>
    <row r="674" spans="1:6" ht="12.75" customHeight="1" x14ac:dyDescent="0.2">
      <c r="A674" s="63">
        <v>63322</v>
      </c>
      <c r="B674" s="64" t="s">
        <v>1298</v>
      </c>
      <c r="C674" s="247" t="s">
        <v>1299</v>
      </c>
      <c r="D674" s="194">
        <v>9920</v>
      </c>
      <c r="E674" s="194">
        <v>23974.41</v>
      </c>
      <c r="F674" s="45">
        <f t="shared" si="167"/>
        <v>241.67752016129032</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10000</v>
      </c>
      <c r="E676" s="194"/>
      <c r="F676" s="45">
        <f t="shared" si="167"/>
        <v>0</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v>8000</v>
      </c>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72869.399999999994</v>
      </c>
      <c r="E681" s="192">
        <v>306708.99</v>
      </c>
      <c r="F681" s="71">
        <f t="shared" si="167"/>
        <v>420.90231290500543</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2253.6</v>
      </c>
      <c r="E683" s="192">
        <v>1508.1</v>
      </c>
      <c r="F683" s="71">
        <f t="shared" si="167"/>
        <v>66.919595314163999</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245893.04</v>
      </c>
      <c r="E702" s="192">
        <v>112292.68</v>
      </c>
      <c r="F702" s="71">
        <f t="shared" si="167"/>
        <v>45.667286882133787</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144765.01</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v>3.2</v>
      </c>
      <c r="E712" s="192">
        <v>10.07</v>
      </c>
      <c r="F712" s="71">
        <f t="shared" si="167"/>
        <v>314.6875</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1798.86</v>
      </c>
      <c r="E722" s="192">
        <v>2057.38</v>
      </c>
      <c r="F722" s="71">
        <f t="shared" si="167"/>
        <v>114.37132406079407</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80926.759999999995</v>
      </c>
      <c r="E724" s="192">
        <v>120503.55</v>
      </c>
      <c r="F724" s="71">
        <f t="shared" si="167"/>
        <v>148.90445385432457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1288.4000000000001</v>
      </c>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10236.59</v>
      </c>
      <c r="E732" s="192"/>
      <c r="F732" s="71">
        <f t="shared" si="167"/>
        <v>0</v>
      </c>
    </row>
    <row r="733" spans="1:6" ht="12.75" customHeight="1" x14ac:dyDescent="0.2">
      <c r="A733" s="70">
        <v>31215</v>
      </c>
      <c r="B733" s="65" t="s">
        <v>1396</v>
      </c>
      <c r="C733" s="278" t="s">
        <v>1397</v>
      </c>
      <c r="D733" s="192">
        <v>441.44</v>
      </c>
      <c r="E733" s="192">
        <v>441.44</v>
      </c>
      <c r="F733" s="71">
        <f t="shared" si="167"/>
        <v>100</v>
      </c>
    </row>
    <row r="734" spans="1:6" ht="12.75" customHeight="1" x14ac:dyDescent="0.2">
      <c r="A734" s="70">
        <v>32121</v>
      </c>
      <c r="B734" s="65" t="s">
        <v>1398</v>
      </c>
      <c r="C734" s="278" t="s">
        <v>1399</v>
      </c>
      <c r="D734" s="192">
        <v>40097.65</v>
      </c>
      <c r="E734" s="192">
        <v>44082.06</v>
      </c>
      <c r="F734" s="71">
        <f t="shared" si="167"/>
        <v>109.93676686788376</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1020.24</v>
      </c>
      <c r="E736" s="194">
        <v>1370.1</v>
      </c>
      <c r="F736" s="45">
        <f t="shared" si="167"/>
        <v>134.29193131027992</v>
      </c>
    </row>
    <row r="737" spans="1:6" ht="12.75" customHeight="1" x14ac:dyDescent="0.2">
      <c r="A737" s="63" t="s">
        <v>1404</v>
      </c>
      <c r="B737" s="64" t="s">
        <v>1405</v>
      </c>
      <c r="C737" s="247" t="s">
        <v>1404</v>
      </c>
      <c r="D737" s="194">
        <v>4707.6099999999997</v>
      </c>
      <c r="E737" s="194">
        <v>9235.69</v>
      </c>
      <c r="F737" s="45">
        <f t="shared" si="167"/>
        <v>196.18638757246251</v>
      </c>
    </row>
    <row r="738" spans="1:6" ht="12.75" customHeight="1" x14ac:dyDescent="0.2">
      <c r="A738" s="63" t="s">
        <v>1406</v>
      </c>
      <c r="B738" s="64" t="s">
        <v>1407</v>
      </c>
      <c r="C738" s="247" t="s">
        <v>1406</v>
      </c>
      <c r="D738" s="194">
        <v>7913.2</v>
      </c>
      <c r="E738" s="194">
        <v>6493.56</v>
      </c>
      <c r="F738" s="45">
        <f t="shared" si="167"/>
        <v>82.059849365616955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407.58</v>
      </c>
      <c r="E741" s="192">
        <v>1209.42</v>
      </c>
      <c r="F741" s="71">
        <f t="shared" ref="F741:F1006" si="169">IF(D741&lt;&gt;0,IF(E741/D741&gt;=100,"&gt;&gt;100",E741/D741*100),"-")</f>
        <v>296.73192992786699</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293.01</v>
      </c>
      <c r="E757" s="194">
        <v>260.83999999999997</v>
      </c>
      <c r="F757" s="45">
        <f t="shared" si="169"/>
        <v>89.02085253063035</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3158.19</v>
      </c>
      <c r="E760" s="194">
        <v>2523.13</v>
      </c>
      <c r="F760" s="45">
        <f t="shared" si="169"/>
        <v>79.891646797691081</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696.14</v>
      </c>
      <c r="E762" s="194">
        <v>476.4</v>
      </c>
      <c r="F762" s="45">
        <f t="shared" si="169"/>
        <v>68.434510299652359</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21000</v>
      </c>
      <c r="E843" s="194">
        <v>28345.69</v>
      </c>
      <c r="F843" s="45">
        <f t="shared" si="169"/>
        <v>134.97947619047619</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27360</v>
      </c>
      <c r="E846" s="194">
        <v>28000</v>
      </c>
      <c r="F846" s="45">
        <f t="shared" si="169"/>
        <v>102.3391812865497</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3134.67</v>
      </c>
      <c r="E851" s="194">
        <v>3061.1</v>
      </c>
      <c r="F851" s="45">
        <f t="shared" si="169"/>
        <v>97.653022487215551</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24480.28</v>
      </c>
      <c r="E855" s="194">
        <v>27230.37</v>
      </c>
      <c r="F855" s="45">
        <f t="shared" si="169"/>
        <v>111.2338992854657</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587.05999999999995</v>
      </c>
      <c r="E857" s="194"/>
      <c r="F857" s="45">
        <f t="shared" si="169"/>
        <v>0</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15421.08</v>
      </c>
      <c r="E974" s="192">
        <v>30842.16</v>
      </c>
      <c r="F974" s="71">
        <f t="shared" si="169"/>
        <v>200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28756.53</v>
      </c>
      <c r="E981" s="192">
        <v>26544.48</v>
      </c>
      <c r="F981" s="71">
        <f t="shared" si="169"/>
        <v>92.307660207959728</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3721.6</v>
      </c>
      <c r="E985" s="192">
        <v>3761.65</v>
      </c>
      <c r="F985" s="71">
        <f t="shared" si="169"/>
        <v>101.07615004299227</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45.68</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10073.629999999999</v>
      </c>
      <c r="E1014" s="283">
        <v>6132.11</v>
      </c>
      <c r="F1014" s="71">
        <f t="shared" si="173"/>
        <v>60.872892889653485</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9" sqref="E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5768766.330000001</v>
      </c>
      <c r="E6" s="180">
        <f t="shared" si="0"/>
        <v>7485722.3499999996</v>
      </c>
      <c r="F6" s="181">
        <f t="shared" ref="F6:F298" si="1">IF(D6&gt;0,IF(E6/D6&gt;=100,"&gt;&gt;100",E6/D6*100),"-")</f>
        <v>129.76296701551436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5439719.1300000008</v>
      </c>
      <c r="E7" s="79">
        <f t="shared" si="2"/>
        <v>6322861.6899999995</v>
      </c>
      <c r="F7" s="71">
        <f t="shared" si="1"/>
        <v>116.23507646064803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831787.31</v>
      </c>
      <c r="E8" s="79">
        <f>E9+E10-E11</f>
        <v>839902.54</v>
      </c>
      <c r="F8" s="71">
        <f t="shared" si="1"/>
        <v>100.97563763024948</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73254.009999999995</v>
      </c>
      <c r="E9" s="192">
        <v>73254.009999999995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758533.3</v>
      </c>
      <c r="E10" s="192">
        <v>766648.53</v>
      </c>
      <c r="F10" s="71">
        <f t="shared" si="1"/>
        <v>101.06985810642723</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4291771.32</v>
      </c>
      <c r="E12" s="79">
        <f t="shared" si="3"/>
        <v>5161537.8599999994</v>
      </c>
      <c r="F12" s="71">
        <f t="shared" si="1"/>
        <v>120.26591062638443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3781595.4699999997</v>
      </c>
      <c r="E13" s="79">
        <f t="shared" si="4"/>
        <v>4442015.0299999993</v>
      </c>
      <c r="F13" s="71">
        <f t="shared" si="1"/>
        <v>117.46404567170691</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1451114.56</v>
      </c>
      <c r="E15" s="192">
        <v>1451114.56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1081066.4099999999</v>
      </c>
      <c r="E16" s="192">
        <v>1133557.6599999999</v>
      </c>
      <c r="F16" s="71">
        <f t="shared" si="1"/>
        <v>104.85550651786508</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3816431.99</v>
      </c>
      <c r="E17" s="192">
        <v>4482066.83</v>
      </c>
      <c r="F17" s="71">
        <f t="shared" si="1"/>
        <v>117.44128656672328</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2567017.4900000002</v>
      </c>
      <c r="E18" s="192">
        <v>2624724.02</v>
      </c>
      <c r="F18" s="71">
        <f t="shared" si="1"/>
        <v>102.24799909719353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238567.36999999997</v>
      </c>
      <c r="E19" s="79">
        <f t="shared" si="5"/>
        <v>236247.49999999997</v>
      </c>
      <c r="F19" s="71">
        <f t="shared" si="1"/>
        <v>99.027582858460477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43793.88</v>
      </c>
      <c r="E20" s="192">
        <v>39655.86</v>
      </c>
      <c r="F20" s="71">
        <f t="shared" si="1"/>
        <v>90.551145502522274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37637.39</v>
      </c>
      <c r="E21" s="192">
        <v>36275.620000000003</v>
      </c>
      <c r="F21" s="71">
        <f t="shared" si="1"/>
        <v>96.381869199750582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11803.16</v>
      </c>
      <c r="E22" s="192">
        <v>11607.53</v>
      </c>
      <c r="F22" s="71">
        <f t="shared" si="1"/>
        <v>98.342562500211812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290.98</v>
      </c>
      <c r="E24" s="192"/>
      <c r="F24" s="71">
        <f t="shared" si="1"/>
        <v>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295061.86</v>
      </c>
      <c r="E26" s="192">
        <v>342404.97</v>
      </c>
      <c r="F26" s="71">
        <f t="shared" si="1"/>
        <v>116.04514727860796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150019.9</v>
      </c>
      <c r="E28" s="192">
        <v>193696.48</v>
      </c>
      <c r="F28" s="71">
        <f t="shared" si="1"/>
        <v>129.11385756156349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101169.33</v>
      </c>
      <c r="E29" s="79">
        <f t="shared" si="6"/>
        <v>90531.830000000016</v>
      </c>
      <c r="F29" s="71">
        <f t="shared" si="1"/>
        <v>89.485449789970943</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123357.21</v>
      </c>
      <c r="E30" s="192">
        <v>123357.21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22187.88</v>
      </c>
      <c r="E34" s="192">
        <v>32825.379999999997</v>
      </c>
      <c r="F34" s="71">
        <f t="shared" si="1"/>
        <v>147.94284086627471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31584.37</v>
      </c>
      <c r="E41" s="79">
        <f t="shared" si="8"/>
        <v>206719.59</v>
      </c>
      <c r="F41" s="71">
        <f t="shared" si="1"/>
        <v>654.49964650236814</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35093.75</v>
      </c>
      <c r="E42" s="192">
        <v>217247.72</v>
      </c>
      <c r="F42" s="71">
        <f t="shared" si="1"/>
        <v>619.04960284951028</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3509.38</v>
      </c>
      <c r="E44" s="192">
        <v>10528.13</v>
      </c>
      <c r="F44" s="71">
        <f t="shared" si="1"/>
        <v>299.9997150493819</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138854.78</v>
      </c>
      <c r="E45" s="79">
        <f t="shared" si="9"/>
        <v>186023.91</v>
      </c>
      <c r="F45" s="71">
        <f t="shared" si="1"/>
        <v>133.97011611699648</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31315.65</v>
      </c>
      <c r="E47" s="192">
        <v>38440.65</v>
      </c>
      <c r="F47" s="71">
        <f t="shared" si="1"/>
        <v>122.75220217367355</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21862.5</v>
      </c>
      <c r="E48" s="192">
        <v>21862.5</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109822.72</v>
      </c>
      <c r="E49" s="192">
        <v>159485.22</v>
      </c>
      <c r="F49" s="71">
        <f t="shared" si="1"/>
        <v>145.22060644646209</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24146.09</v>
      </c>
      <c r="E50" s="192">
        <v>33764.46</v>
      </c>
      <c r="F50" s="71">
        <f t="shared" si="1"/>
        <v>139.83406837297468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929.05999999999767</v>
      </c>
      <c r="E52" s="79">
        <f t="shared" si="10"/>
        <v>929.05999999999767</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929.06</v>
      </c>
      <c r="E53" s="192">
        <v>929.06</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52038.78</v>
      </c>
      <c r="E54" s="192">
        <v>57244.87</v>
      </c>
      <c r="F54" s="71">
        <f t="shared" si="1"/>
        <v>110.00425067613038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52038.78</v>
      </c>
      <c r="E55" s="192">
        <v>57244.87</v>
      </c>
      <c r="F55" s="71">
        <f t="shared" si="1"/>
        <v>110.00425067613038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315231.44</v>
      </c>
      <c r="E56" s="79">
        <f t="shared" si="11"/>
        <v>320492.23</v>
      </c>
      <c r="F56" s="71">
        <f t="shared" si="1"/>
        <v>101.66886589738637</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315231.44</v>
      </c>
      <c r="E57" s="192">
        <v>303179.73</v>
      </c>
      <c r="F57" s="71">
        <f t="shared" si="1"/>
        <v>96.176869286895993</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17312.5</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329047.2</v>
      </c>
      <c r="E69" s="79">
        <f>E70+E82+E88+E119+E135+E147+E165+E171</f>
        <v>1162860.6599999999</v>
      </c>
      <c r="F69" s="71">
        <f t="shared" si="1"/>
        <v>353.40238725629632</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98898.739999999991</v>
      </c>
      <c r="E70" s="79">
        <f t="shared" si="12"/>
        <v>367376.54</v>
      </c>
      <c r="F70" s="71">
        <f t="shared" si="1"/>
        <v>371.46736146486802</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98893.87</v>
      </c>
      <c r="E71" s="79">
        <f t="shared" si="13"/>
        <v>367371.67</v>
      </c>
      <c r="F71" s="71">
        <f t="shared" si="1"/>
        <v>371.480729796498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98893.87</v>
      </c>
      <c r="E73" s="192">
        <v>367371.67</v>
      </c>
      <c r="F73" s="71">
        <f t="shared" si="1"/>
        <v>371.480729796498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4.87</v>
      </c>
      <c r="E80" s="192">
        <v>4.87</v>
      </c>
      <c r="F80" s="71">
        <f t="shared" si="1"/>
        <v>100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6248.21</v>
      </c>
      <c r="E82" s="79">
        <f>SUM(E83:E85)-E86+E87</f>
        <v>15434.77</v>
      </c>
      <c r="F82" s="71">
        <f t="shared" si="1"/>
        <v>247.02706855243343</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0.4</v>
      </c>
      <c r="E84" s="192">
        <v>1.4</v>
      </c>
      <c r="F84" s="71">
        <f t="shared" si="1"/>
        <v>349.99999999999994</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126.71</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6247.81</v>
      </c>
      <c r="E87" s="192">
        <v>15306.66</v>
      </c>
      <c r="F87" s="71">
        <f t="shared" si="1"/>
        <v>244.99240533883068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5308.92</v>
      </c>
      <c r="E135" s="79">
        <f t="shared" si="21"/>
        <v>372278.92</v>
      </c>
      <c r="F135" s="71">
        <f t="shared" si="1"/>
        <v>7012.3286845535431</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5308.92</v>
      </c>
      <c r="E136" s="79">
        <f t="shared" si="22"/>
        <v>372278.92</v>
      </c>
      <c r="F136" s="71">
        <f t="shared" si="1"/>
        <v>7012.3286845535431</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5308.92</v>
      </c>
      <c r="E140" s="192">
        <v>372278.92</v>
      </c>
      <c r="F140" s="71">
        <f t="shared" si="1"/>
        <v>7012.3286845535431</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209151.93</v>
      </c>
      <c r="E147" s="79">
        <f t="shared" si="24"/>
        <v>398229.71</v>
      </c>
      <c r="F147" s="71">
        <f t="shared" si="1"/>
        <v>190.40212060199494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1349.06</v>
      </c>
      <c r="E148" s="192">
        <v>23138.2</v>
      </c>
      <c r="F148" s="71">
        <f t="shared" si="1"/>
        <v>1715.1349828769664</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55564.92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55564.92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42383.59</v>
      </c>
      <c r="E159" s="192">
        <v>155604.57</v>
      </c>
      <c r="F159" s="71">
        <f t="shared" si="1"/>
        <v>367.13400162657297</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201015.95</v>
      </c>
      <c r="E160" s="192">
        <v>190771.93</v>
      </c>
      <c r="F160" s="71">
        <f t="shared" si="1"/>
        <v>94.903877030653533</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90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35596.67</v>
      </c>
      <c r="E164" s="192">
        <v>26939.91</v>
      </c>
      <c r="F164" s="71">
        <f t="shared" si="1"/>
        <v>75.680983642571064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9392.5300000000007</v>
      </c>
      <c r="E165" s="79">
        <f t="shared" si="26"/>
        <v>9392.5300000000007</v>
      </c>
      <c r="F165" s="71">
        <f t="shared" si="1"/>
        <v>100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8928</v>
      </c>
      <c r="E166" s="192">
        <v>8928</v>
      </c>
      <c r="F166" s="71">
        <f t="shared" si="1"/>
        <v>100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464.53</v>
      </c>
      <c r="E167" s="192">
        <v>464.53</v>
      </c>
      <c r="F167" s="71">
        <f t="shared" si="1"/>
        <v>100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46.87</v>
      </c>
      <c r="E171" s="79">
        <f t="shared" si="27"/>
        <v>148.19</v>
      </c>
      <c r="F171" s="71">
        <f t="shared" si="1"/>
        <v>316.17239172178364</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46.87</v>
      </c>
      <c r="E172" s="192">
        <v>148.19</v>
      </c>
      <c r="F172" s="71">
        <f t="shared" si="1"/>
        <v>316.17239172178364</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5768766.3299999991</v>
      </c>
      <c r="E176" s="79">
        <f>E177+E251</f>
        <v>7485722.3500000006</v>
      </c>
      <c r="F176" s="71">
        <f t="shared" si="1"/>
        <v>129.76296701551442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747742.05</v>
      </c>
      <c r="E177" s="79">
        <f>E178+E197+E203+E219+E247+E248</f>
        <v>948559.45</v>
      </c>
      <c r="F177" s="71">
        <f t="shared" si="1"/>
        <v>126.85650753491795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205832</v>
      </c>
      <c r="E178" s="79">
        <f>SUM(E179:E181)+E185+E186+SUM(E194:E196)</f>
        <v>210805.78000000003</v>
      </c>
      <c r="F178" s="71">
        <f t="shared" si="1"/>
        <v>102.41642698900075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55683.09</v>
      </c>
      <c r="E179" s="192">
        <v>61813.58</v>
      </c>
      <c r="F179" s="71">
        <f t="shared" si="1"/>
        <v>111.00960812339977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140245.92000000001</v>
      </c>
      <c r="E180" s="192">
        <v>136031.88</v>
      </c>
      <c r="F180" s="71">
        <f t="shared" si="1"/>
        <v>96.99524948747171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61.4</v>
      </c>
      <c r="E181" s="79">
        <f t="shared" si="28"/>
        <v>379.72</v>
      </c>
      <c r="F181" s="71">
        <f t="shared" si="1"/>
        <v>618.43648208469062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61.4</v>
      </c>
      <c r="E184" s="192">
        <v>379.72</v>
      </c>
      <c r="F184" s="71">
        <f t="shared" si="1"/>
        <v>618.43648208469062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4285.55</v>
      </c>
      <c r="E194" s="192">
        <v>8942.2999999999993</v>
      </c>
      <c r="F194" s="71">
        <f t="shared" si="1"/>
        <v>208.66166536383889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5556.04</v>
      </c>
      <c r="E196" s="192">
        <v>3638.3</v>
      </c>
      <c r="F196" s="71">
        <f t="shared" si="1"/>
        <v>65.483689822247499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13087.1</v>
      </c>
      <c r="E197" s="79">
        <f>SUM(E198:E202)</f>
        <v>272091.3</v>
      </c>
      <c r="F197" s="71">
        <f t="shared" si="1"/>
        <v>2079.0801629085126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4412.5</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13087.1</v>
      </c>
      <c r="E199" s="192">
        <v>267678.8</v>
      </c>
      <c r="F199" s="71">
        <f t="shared" ref="F199:F202" si="30">IF(D199&gt;0,IF(E199/D199&gt;=100,"&gt;&gt;100",E199/D199*100),"-")</f>
        <v>2045.3637551481993</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480100.77</v>
      </c>
      <c r="E219" s="79">
        <f t="shared" si="34"/>
        <v>418772.61</v>
      </c>
      <c r="F219" s="71">
        <f t="shared" si="1"/>
        <v>87.225981745457304</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480100.77</v>
      </c>
      <c r="E220" s="79">
        <f t="shared" si="35"/>
        <v>418772.61</v>
      </c>
      <c r="F220" s="71">
        <f t="shared" si="1"/>
        <v>87.225981745457304</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277578.92</v>
      </c>
      <c r="E221" s="192">
        <v>246736.76</v>
      </c>
      <c r="F221" s="71">
        <f t="shared" si="1"/>
        <v>88.888868073987766</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192448.22</v>
      </c>
      <c r="E225" s="192">
        <v>165903.74</v>
      </c>
      <c r="F225" s="71">
        <f t="shared" si="1"/>
        <v>86.206949588829644</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10073.629999999999</v>
      </c>
      <c r="E227" s="192">
        <v>6132.11</v>
      </c>
      <c r="F227" s="71">
        <f t="shared" si="1"/>
        <v>60.872892889653485</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48722.18</v>
      </c>
      <c r="E247" s="192">
        <v>46889.760000000002</v>
      </c>
      <c r="F247" s="71">
        <f>IF(D247&gt;0,IF(E247/D247&gt;=100,"&gt;&gt;100",E247/D247*100),"-")</f>
        <v>96.239043491075321</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5021024.2799999993</v>
      </c>
      <c r="E251" s="79">
        <f>+E252+E255-E264+E274+E291</f>
        <v>6537162.9000000004</v>
      </c>
      <c r="F251" s="71">
        <f t="shared" si="1"/>
        <v>130.19580339492006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4964927.2799999993</v>
      </c>
      <c r="E252" s="79">
        <f>E253-E254</f>
        <v>6276368</v>
      </c>
      <c r="F252" s="71">
        <f t="shared" si="1"/>
        <v>126.41409724736192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5445028.0499999998</v>
      </c>
      <c r="E253" s="192">
        <v>6695140.6100000003</v>
      </c>
      <c r="F253" s="71">
        <f t="shared" si="1"/>
        <v>122.95879008373521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480100.77</v>
      </c>
      <c r="E254" s="192">
        <v>418772.61</v>
      </c>
      <c r="F254" s="71">
        <f t="shared" si="1"/>
        <v>87.225981745457304</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-82265.790000000154</v>
      </c>
      <c r="E255" s="79">
        <f>E256-E260</f>
        <v>-115582.13000000012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1020876.83</v>
      </c>
      <c r="E256" s="79">
        <f>SUM(E257:E259)</f>
        <v>1609392.22</v>
      </c>
      <c r="F256" s="71">
        <f t="shared" si="1"/>
        <v>157.64803085990303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540776.07999999996</v>
      </c>
      <c r="E257" s="192">
        <v>1190619.6299999999</v>
      </c>
      <c r="F257" s="71">
        <f t="shared" si="1"/>
        <v>220.16869348215255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480100.75</v>
      </c>
      <c r="E259" s="192">
        <v>418772.59</v>
      </c>
      <c r="F259" s="71">
        <f t="shared" si="1"/>
        <v>87.225981213318249</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1103142.6200000001</v>
      </c>
      <c r="E260" s="79">
        <f>SUM(E261:E263)</f>
        <v>1724974.35</v>
      </c>
      <c r="F260" s="71">
        <f t="shared" si="1"/>
        <v>156.36911481128342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1103142.6200000001</v>
      </c>
      <c r="E262" s="192">
        <v>1724974.35</v>
      </c>
      <c r="F262" s="71">
        <f t="shared" si="1"/>
        <v>156.36911481128342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128970.26</v>
      </c>
      <c r="E274" s="79">
        <f>SUM(E275:E277)+SUM(E286:E290)</f>
        <v>366984.5</v>
      </c>
      <c r="F274" s="71">
        <f t="shared" si="1"/>
        <v>284.54970936710527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1349.06</v>
      </c>
      <c r="E275" s="192">
        <v>23138.2</v>
      </c>
      <c r="F275" s="71">
        <f t="shared" ref="F275:F290" si="39">IF(D275&gt;0,IF(E275/D275&gt;=100,"&gt;&gt;100",E275/D275*100),"-")</f>
        <v>1715.1349828769664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55564.92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v>55564.92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78.680000000000007</v>
      </c>
      <c r="E286" s="192">
        <v>120185.37</v>
      </c>
      <c r="F286" s="71" t="str">
        <f t="shared" si="39"/>
        <v>&gt;&gt;100</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127542.52</v>
      </c>
      <c r="E287" s="192">
        <v>168024.01</v>
      </c>
      <c r="F287" s="71">
        <f t="shared" si="39"/>
        <v>131.73960338873655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v>72</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9392.5300000000007</v>
      </c>
      <c r="E291" s="79">
        <f>SUM(E292:E295)</f>
        <v>9392.5300000000007</v>
      </c>
      <c r="F291" s="71">
        <f t="shared" si="1"/>
        <v>100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8928</v>
      </c>
      <c r="E292" s="192">
        <v>8928</v>
      </c>
      <c r="F292" s="71">
        <f t="shared" si="1"/>
        <v>100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464.53</v>
      </c>
      <c r="E293" s="192">
        <v>464.53</v>
      </c>
      <c r="F293" s="71">
        <f t="shared" ref="F293:F295" si="40">IF(D293&gt;0,IF(E293/D293&gt;=100,"&gt;&gt;100",E293/D293*100),"-")</f>
        <v>100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1615445.9</v>
      </c>
      <c r="E297" s="79">
        <f t="shared" si="42"/>
        <v>3089139.26</v>
      </c>
      <c r="F297" s="71">
        <f t="shared" si="1"/>
        <v>191.2251756620262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1615445.9</v>
      </c>
      <c r="E298" s="193">
        <v>3089139.26</v>
      </c>
      <c r="F298" s="75">
        <f t="shared" si="1"/>
        <v>191.2251756620262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208470.65</v>
      </c>
      <c r="E302" s="192">
        <v>332980.46000000002</v>
      </c>
      <c r="F302" s="71">
        <f t="shared" si="43"/>
        <v>159.72534263216431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36277.949999999997</v>
      </c>
      <c r="E303" s="192">
        <v>92189.16</v>
      </c>
      <c r="F303" s="71">
        <f t="shared" si="43"/>
        <v>254.11898963419932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9392.5300000000007</v>
      </c>
      <c r="E305" s="192">
        <v>9392.5300000000007</v>
      </c>
      <c r="F305" s="71">
        <f t="shared" si="43"/>
        <v>100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59.31</v>
      </c>
      <c r="E308" s="192">
        <v>3617.81</v>
      </c>
      <c r="F308" s="71">
        <f t="shared" si="43"/>
        <v>6099.8313943685716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6184.4</v>
      </c>
      <c r="E309" s="192">
        <v>11684.75</v>
      </c>
      <c r="F309" s="71">
        <f t="shared" si="43"/>
        <v>188.93910484444734</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4.0999999999999996</v>
      </c>
      <c r="E311" s="192">
        <v>4.0999999999999996</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25684.46</v>
      </c>
      <c r="E336" s="192">
        <v>31628.36</v>
      </c>
      <c r="F336" s="71">
        <f t="shared" si="43"/>
        <v>123.14200882557003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180147.54</v>
      </c>
      <c r="E337" s="192">
        <v>179177.42</v>
      </c>
      <c r="F337" s="71">
        <f t="shared" si="43"/>
        <v>99.461485846545557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1654.8</v>
      </c>
      <c r="E338" s="192">
        <v>268803.8</v>
      </c>
      <c r="F338" s="71" t="str">
        <f t="shared" si="43"/>
        <v>&gt;&gt;100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11432.3</v>
      </c>
      <c r="E339" s="192">
        <v>3287.5</v>
      </c>
      <c r="F339" s="71">
        <f t="shared" si="43"/>
        <v>28.756243275631327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480100.77</v>
      </c>
      <c r="E343" s="192">
        <v>418772.61</v>
      </c>
      <c r="F343" s="71">
        <f t="shared" si="43"/>
        <v>87.225981745457304</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10073.629999999999</v>
      </c>
      <c r="E354" s="192">
        <v>6132.11</v>
      </c>
      <c r="F354" s="71">
        <f t="shared" si="43"/>
        <v>60.872892889653485</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47430.44</v>
      </c>
      <c r="E367" s="192">
        <v>45697.24</v>
      </c>
      <c r="F367" s="71">
        <f t="shared" si="44"/>
        <v>96.345806617016407</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1291.74</v>
      </c>
      <c r="E368" s="192">
        <v>1192.52</v>
      </c>
      <c r="F368" s="71">
        <f t="shared" si="44"/>
        <v>92.318887701859509</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71514.69</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1487722.67</v>
      </c>
      <c r="E391" s="288">
        <v>2958761.57</v>
      </c>
      <c r="F391" s="263">
        <f t="shared" si="44"/>
        <v>198.87856988829779</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127723.23</v>
      </c>
      <c r="E392" s="288">
        <v>130377.69</v>
      </c>
      <c r="F392" s="263">
        <f t="shared" si="44"/>
        <v>102.07829069152103</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7" sqref="E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473691.46</v>
      </c>
      <c r="E5" s="58">
        <f t="shared" si="0"/>
        <v>455154.6</v>
      </c>
      <c r="F5" s="59">
        <f t="shared" ref="F5:F141" si="1">IF(D5&gt;0,IF(E5/D5&gt;=100,"&gt;&gt;100",E5/D5*100),"-")</f>
        <v>96.086722779422701</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473691.46</v>
      </c>
      <c r="E6" s="60">
        <f t="shared" si="2"/>
        <v>455154.6</v>
      </c>
      <c r="F6" s="45">
        <f t="shared" si="1"/>
        <v>96.086722779422701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440295.88</v>
      </c>
      <c r="E7" s="194">
        <v>412501.16</v>
      </c>
      <c r="F7" s="45">
        <f t="shared" si="1"/>
        <v>93.687263210366623</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33395.58</v>
      </c>
      <c r="E8" s="194">
        <v>42653.440000000002</v>
      </c>
      <c r="F8" s="45">
        <f t="shared" si="1"/>
        <v>127.7218122877339</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42174.57</v>
      </c>
      <c r="E28" s="60">
        <f t="shared" si="6"/>
        <v>20761.61</v>
      </c>
      <c r="F28" s="45">
        <f t="shared" si="1"/>
        <v>49.227792956750953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40683.360000000001</v>
      </c>
      <c r="E30" s="194">
        <v>20000</v>
      </c>
      <c r="F30" s="45">
        <f t="shared" si="1"/>
        <v>49.16014803103775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1491.21</v>
      </c>
      <c r="E34" s="194">
        <v>761.61</v>
      </c>
      <c r="F34" s="45">
        <f t="shared" si="1"/>
        <v>51.073289476331297</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301107.63</v>
      </c>
      <c r="E35" s="60">
        <f t="shared" si="7"/>
        <v>493152.83999999997</v>
      </c>
      <c r="F35" s="45">
        <f t="shared" si="1"/>
        <v>163.77958937805727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164854.5</v>
      </c>
      <c r="E36" s="60">
        <f t="shared" si="8"/>
        <v>349205.87</v>
      </c>
      <c r="F36" s="45">
        <f t="shared" si="1"/>
        <v>211.82671385979756</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164854.5</v>
      </c>
      <c r="E37" s="194">
        <v>349205.87</v>
      </c>
      <c r="F37" s="45">
        <f t="shared" si="1"/>
        <v>211.82671385979756</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131166.07</v>
      </c>
      <c r="E54" s="60">
        <f t="shared" si="12"/>
        <v>143496.97</v>
      </c>
      <c r="F54" s="45">
        <f t="shared" si="1"/>
        <v>109.40098304386187</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131166.07</v>
      </c>
      <c r="E55" s="194">
        <v>143496.97</v>
      </c>
      <c r="F55" s="45">
        <f t="shared" si="1"/>
        <v>109.40098304386187</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5087.0600000000004</v>
      </c>
      <c r="E74" s="194">
        <v>450</v>
      </c>
      <c r="F74" s="45">
        <f t="shared" si="1"/>
        <v>8.845973902411215</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80090.36</v>
      </c>
      <c r="E75" s="60">
        <f t="shared" si="15"/>
        <v>364531.65</v>
      </c>
      <c r="F75" s="45">
        <f t="shared" si="1"/>
        <v>455.15047004408524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10262.19</v>
      </c>
      <c r="E76" s="194">
        <v>4611.1499999999996</v>
      </c>
      <c r="F76" s="45">
        <f t="shared" si="1"/>
        <v>44.933391410605331</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69828.17</v>
      </c>
      <c r="E81" s="194">
        <v>359920.5</v>
      </c>
      <c r="F81" s="45">
        <f t="shared" si="1"/>
        <v>515.43739439254966</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753016.85000000009</v>
      </c>
      <c r="E82" s="60">
        <f t="shared" si="16"/>
        <v>368599.47</v>
      </c>
      <c r="F82" s="45">
        <f t="shared" si="1"/>
        <v>48.949697473569145</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100908.45</v>
      </c>
      <c r="E84" s="194">
        <v>37137.5</v>
      </c>
      <c r="F84" s="45">
        <f t="shared" si="1"/>
        <v>36.803161677738586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2672.58</v>
      </c>
      <c r="E85" s="194">
        <v>2641.28</v>
      </c>
      <c r="F85" s="45">
        <f t="shared" si="1"/>
        <v>98.828847031707198</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375333.38</v>
      </c>
      <c r="E86" s="194">
        <v>71032.45</v>
      </c>
      <c r="F86" s="45">
        <f t="shared" si="1"/>
        <v>18.925161945361747</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274102.44</v>
      </c>
      <c r="E88" s="194">
        <v>257788.24</v>
      </c>
      <c r="F88" s="45">
        <f t="shared" si="1"/>
        <v>94.048137623291495</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151154.63</v>
      </c>
      <c r="E107" s="60">
        <f t="shared" si="21"/>
        <v>182868.08000000002</v>
      </c>
      <c r="F107" s="45">
        <f t="shared" si="1"/>
        <v>120.98079959575172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66873.38</v>
      </c>
      <c r="E108" s="194">
        <v>54936.83</v>
      </c>
      <c r="F108" s="45">
        <f t="shared" si="1"/>
        <v>82.15052087990766</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84281.25</v>
      </c>
      <c r="E113" s="194">
        <v>127931.25</v>
      </c>
      <c r="F113" s="45">
        <f t="shared" si="1"/>
        <v>151.7908787541713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357423.74000000005</v>
      </c>
      <c r="E114" s="60">
        <f t="shared" si="22"/>
        <v>503892.37</v>
      </c>
      <c r="F114" s="45">
        <f t="shared" si="1"/>
        <v>140.97898757368492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312510.16000000003</v>
      </c>
      <c r="E115" s="60">
        <f t="shared" si="23"/>
        <v>457522.29</v>
      </c>
      <c r="F115" s="45">
        <f t="shared" si="1"/>
        <v>146.40237296605011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309673.32</v>
      </c>
      <c r="E116" s="194">
        <v>452372.29</v>
      </c>
      <c r="F116" s="45">
        <f t="shared" si="1"/>
        <v>146.08048571959637</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2836.84</v>
      </c>
      <c r="E117" s="194">
        <v>5150</v>
      </c>
      <c r="F117" s="45">
        <f t="shared" si="1"/>
        <v>181.54002340632533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25249.74</v>
      </c>
      <c r="E126" s="194">
        <v>28287.78</v>
      </c>
      <c r="F126" s="45">
        <f t="shared" si="1"/>
        <v>112.03196547766431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19663.84</v>
      </c>
      <c r="E128" s="194">
        <v>18082.3</v>
      </c>
      <c r="F128" s="45">
        <f t="shared" si="1"/>
        <v>91.957115192149658</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215611.7</v>
      </c>
      <c r="E129" s="60">
        <f t="shared" si="26"/>
        <v>275910.87</v>
      </c>
      <c r="F129" s="45">
        <f t="shared" si="1"/>
        <v>127.96655747345807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150856.97</v>
      </c>
      <c r="E136" s="194">
        <v>203152.39</v>
      </c>
      <c r="F136" s="45">
        <f t="shared" si="1"/>
        <v>134.66556434217128</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1000</v>
      </c>
      <c r="E137" s="194"/>
      <c r="F137" s="45">
        <f t="shared" si="1"/>
        <v>0</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56974.73</v>
      </c>
      <c r="E138" s="194">
        <v>69218.48</v>
      </c>
      <c r="F138" s="45">
        <f t="shared" si="1"/>
        <v>121.48979029826027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6780</v>
      </c>
      <c r="E140" s="194">
        <v>3540</v>
      </c>
      <c r="F140" s="45">
        <f t="shared" si="1"/>
        <v>52.212389380530979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2374270.9400000004</v>
      </c>
      <c r="E141" s="81">
        <f t="shared" si="28"/>
        <v>2664871.4900000002</v>
      </c>
      <c r="F141" s="61">
        <f t="shared" si="1"/>
        <v>112.23956984454351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5" sqref="E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137952.16999999998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137288.56</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137288.56</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137288.56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663.61</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663.61</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663.61</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7"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747742.05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3061132.35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2077934.4</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710211.09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758342.79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8176.9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86637.16</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77726.570000000007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436839.89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919279.46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63918.49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2860314.9499999997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2121682.7999999998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704080.6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762556.83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7858.58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81980.41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77726.570000000007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487479.81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660275.26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61328.160000000003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61328.160000000003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17028.73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948559.45000000065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301624.68</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31628.36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24002.13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20252.13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3750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33.229999999999997</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33.229999999999997</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7593</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7593</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268803.8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268803.8</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1192.52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646934.77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179177.42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3287.5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418772.61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45697.24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35280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2026-03-02T08:01:43Z</cp:lastPrinted>
  <dcterms:created xsi:type="dcterms:W3CDTF">2022-04-01T05:14:30Z</dcterms:created>
  <dcterms:modified xsi:type="dcterms:W3CDTF">2026-03-02T08:06:51Z</dcterms:modified>
</cp:coreProperties>
</file>